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Your debts" sheetId="2" state="visible" r:id="rId2"/>
    <sheet xmlns:r="http://schemas.openxmlformats.org/officeDocument/2006/relationships" name="Snowball" sheetId="3" state="visible" r:id="rId3"/>
    <sheet xmlns:r="http://schemas.openxmlformats.org/officeDocument/2006/relationships" name="Avalanche" sheetId="4" state="visible" r:id="rId4"/>
    <sheet xmlns:r="http://schemas.openxmlformats.org/officeDocument/2006/relationships" name="Side by side" sheetId="5" state="visible" r:id="rId5"/>
    <sheet xmlns:r="http://schemas.openxmlformats.org/officeDocument/2006/relationships" name="Lender call plan" sheetId="6" state="visible" r:id="rId6"/>
  </sheets>
  <definedNames/>
  <calcPr calcId="124519" fullCalcOnLoad="1"/>
</workbook>
</file>

<file path=xl/styles.xml><?xml version="1.0" encoding="utf-8"?>
<styleSheet xmlns="http://schemas.openxmlformats.org/spreadsheetml/2006/main">
  <numFmts count="1">
    <numFmt numFmtId="164" formatCode="$#,##0.00"/>
  </numFmts>
  <fonts count="5">
    <font>
      <name val="Calibri"/>
      <family val="2"/>
      <color theme="1"/>
      <sz val="11"/>
      <scheme val="minor"/>
    </font>
    <font>
      <b val="1"/>
      <sz val="16"/>
    </font>
    <font>
      <b val="1"/>
      <color rgb="00FFFFFF"/>
    </font>
    <font>
      <b val="1"/>
    </font>
    <font>
      <i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10" fontId="0" fillId="3"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164" fontId="0" fillId="0" borderId="1" applyAlignment="1" pivotButton="0" quotePrefix="0" xfId="0">
      <alignment vertical="top" wrapText="1"/>
    </xf>
    <xf numFmtId="0" fontId="4" fillId="0" borderId="0" pivotButton="0" quotePrefix="0" xfId="0"/>
    <xf numFmtId="10" fontId="0" fillId="0" borderId="1" applyAlignment="1" pivotButton="0" quotePrefix="0" xfId="0">
      <alignment vertical="top" wrapText="1"/>
    </xf>
    <xf numFmtId="0" fontId="0" fillId="0" borderId="1" pivotButton="0" quotePrefix="0" xfId="0"/>
    <xf numFmtId="164" fontId="0" fillId="0" borderId="0" pivotButton="0" quotePrefix="0" xfId="0"/>
    <xf numFmtId="164"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Debt payoff worksheet: snowball vs avalanche</t>
        </is>
      </c>
    </row>
    <row r="2">
      <c r="A2" s="2" t="inlineStr">
        <is>
          <t>From the course How to pay off debt: snowball vs avalanche (trainyourself.org/finance/money-admin/pay-off-debt-snowball-avalanche/)</t>
        </is>
      </c>
    </row>
    <row r="3">
      <c r="A3" s="2" t="inlineStr"/>
    </row>
    <row r="4">
      <c r="A4" s="2" t="inlineStr">
        <is>
          <t>Your debts: enter up to 6 debts (name, balance, yearly interest rate, minimum monthly payment) and the total you can pay each month.</t>
        </is>
      </c>
    </row>
    <row r="5">
      <c r="A5" s="2" t="inlineStr">
        <is>
          <t>Snowball: extra money goes to the smallest balance first. Avalanche: extra money goes to the highest interest rate first (the CFPB calls it the highest interest rate method).</t>
        </is>
      </c>
    </row>
    <row r="6">
      <c r="A6" s="2" t="inlineStr">
        <is>
          <t>Each method tab runs a monthly schedule for up to 120 months: interest is added monthly at each debt’s rate, minimums are paid on every debt, and the rest goes to the target debt in order.</t>
        </is>
      </c>
    </row>
    <row r="7">
      <c r="A7" s="2" t="inlineStr">
        <is>
          <t>Results: months to clear each debt and in total, and total interest, side by side.</t>
        </is>
      </c>
    </row>
    <row r="8">
      <c r="A8" s="2" t="inlineStr">
        <is>
          <t>Lender call plan (lesson 4): plan a call to ask for hardship help or a payment plan, and record what was agreed.</t>
        </is>
      </c>
    </row>
    <row r="9">
      <c r="A9" s="2" t="inlineStr">
        <is>
          <t>If the monthly total is less than the sum of the minimums, the plan will not clear the debts: talk to an official debt service (see the course, lessons 1 and 6).</t>
        </is>
      </c>
    </row>
    <row r="10">
      <c r="A10" s="2" t="inlineStr">
        <is>
          <t>Sample debts are fictional, in USD, and match the course example (Sam: $11,000 across four debts, $500 a month). Real loans may calculate interest differently.</t>
        </is>
      </c>
    </row>
    <row r="11">
      <c r="A11" s="2" t="inlineStr"/>
    </row>
    <row r="12">
      <c r="A12" s="2" t="inlineStr">
        <is>
          <t>Cells shaded light cyan are for your entries; other cells calculate.</t>
        </is>
      </c>
    </row>
    <row r="13">
      <c r="A13" s="2" t="inlineStr"/>
    </row>
    <row r="14">
      <c r="A14"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22" customWidth="1" min="1" max="1"/>
    <col width="14" customWidth="1" min="2" max="2"/>
    <col width="18" customWidth="1" min="3" max="3"/>
    <col width="16" customWidth="1" min="4" max="4"/>
    <col width="14" customWidth="1" min="5" max="5"/>
    <col width="14" customWidth="1" min="6" max="6"/>
  </cols>
  <sheetData>
    <row r="1">
      <c r="A1" s="3" t="inlineStr">
        <is>
          <t>Debt</t>
        </is>
      </c>
      <c r="B1" s="3" t="inlineStr">
        <is>
          <t>Balance</t>
        </is>
      </c>
      <c r="C1" s="3" t="inlineStr">
        <is>
          <t>Interest rate (yearly)</t>
        </is>
      </c>
      <c r="D1" s="3" t="inlineStr">
        <is>
          <t>Minimum a month</t>
        </is>
      </c>
      <c r="E1" s="3" t="inlineStr">
        <is>
          <t>Snowball rank</t>
        </is>
      </c>
      <c r="F1" s="3" t="inlineStr">
        <is>
          <t>Avalanche rank</t>
        </is>
      </c>
    </row>
    <row r="2">
      <c r="A2" s="4" t="inlineStr">
        <is>
          <t>Store card</t>
        </is>
      </c>
      <c r="B2" s="5" t="n">
        <v>600</v>
      </c>
      <c r="C2" s="6" t="n">
        <v>0.18</v>
      </c>
      <c r="D2" s="5" t="n">
        <v>25</v>
      </c>
      <c r="E2" s="7">
        <f>IF(N(B2)&gt;0,COUNTIFS($B$2:$B$7,"&lt;"&amp;B2,$B$2:$B$7,"&gt;0")+COUNTIFS($B$2:B2,B2),"")</f>
        <v/>
      </c>
      <c r="F2" s="7">
        <f>IF(N(B2)&gt;0,COUNTIFS($C$2:$C$7,"&gt;"&amp;C2,$B$2:$B$7,"&gt;0")+COUNTIFS($C$2:C2,C2,$B$2:B2,"&gt;0"),"")</f>
        <v/>
      </c>
    </row>
    <row r="3">
      <c r="A3" s="4" t="inlineStr">
        <is>
          <t>Credit card</t>
        </is>
      </c>
      <c r="B3" s="5" t="n">
        <v>3000</v>
      </c>
      <c r="C3" s="6" t="n">
        <v>0.24</v>
      </c>
      <c r="D3" s="5" t="n">
        <v>90</v>
      </c>
      <c r="E3" s="7">
        <f>IF(N(B3)&gt;0,COUNTIFS($B$2:$B$7,"&lt;"&amp;B3,$B$2:$B$7,"&gt;0")+COUNTIFS($B$2:B3,B3),"")</f>
        <v/>
      </c>
      <c r="F3" s="7">
        <f>IF(N(B3)&gt;0,COUNTIFS($C$2:$C$7,"&gt;"&amp;C3,$B$2:$B$7,"&gt;0")+COUNTIFS($C$2:C3,C3,$B$2:B3,"&gt;0"),"")</f>
        <v/>
      </c>
    </row>
    <row r="4">
      <c r="A4" s="4" t="inlineStr">
        <is>
          <t>Car loan</t>
        </is>
      </c>
      <c r="B4" s="5" t="n">
        <v>5000</v>
      </c>
      <c r="C4" s="6" t="n">
        <v>0.07000000000000001</v>
      </c>
      <c r="D4" s="5" t="n">
        <v>150</v>
      </c>
      <c r="E4" s="7">
        <f>IF(N(B4)&gt;0,COUNTIFS($B$2:$B$7,"&lt;"&amp;B4,$B$2:$B$7,"&gt;0")+COUNTIFS($B$2:B4,B4),"")</f>
        <v/>
      </c>
      <c r="F4" s="7">
        <f>IF(N(B4)&gt;0,COUNTIFS($C$2:$C$7,"&gt;"&amp;C4,$B$2:$B$7,"&gt;0")+COUNTIFS($C$2:C4,C4,$B$2:B4,"&gt;0"),"")</f>
        <v/>
      </c>
    </row>
    <row r="5">
      <c r="A5" s="4" t="inlineStr">
        <is>
          <t>Personal loan</t>
        </is>
      </c>
      <c r="B5" s="5" t="n">
        <v>2400</v>
      </c>
      <c r="C5" s="6" t="n">
        <v>0.13</v>
      </c>
      <c r="D5" s="5" t="n">
        <v>80</v>
      </c>
      <c r="E5" s="7">
        <f>IF(N(B5)&gt;0,COUNTIFS($B$2:$B$7,"&lt;"&amp;B5,$B$2:$B$7,"&gt;0")+COUNTIFS($B$2:B5,B5),"")</f>
        <v/>
      </c>
      <c r="F5" s="7">
        <f>IF(N(B5)&gt;0,COUNTIFS($C$2:$C$7,"&gt;"&amp;C5,$B$2:$B$7,"&gt;0")+COUNTIFS($C$2:C5,C5,$B$2:B5,"&gt;0"),"")</f>
        <v/>
      </c>
    </row>
    <row r="6">
      <c r="A6" s="4" t="n"/>
      <c r="B6" s="5" t="n"/>
      <c r="C6" s="6" t="n"/>
      <c r="D6" s="5" t="n"/>
      <c r="E6" s="7">
        <f>IF(N(B6)&gt;0,COUNTIFS($B$2:$B$7,"&lt;"&amp;B6,$B$2:$B$7,"&gt;0")+COUNTIFS($B$2:B6,B6),"")</f>
        <v/>
      </c>
      <c r="F6" s="7">
        <f>IF(N(B6)&gt;0,COUNTIFS($C$2:$C$7,"&gt;"&amp;C6,$B$2:$B$7,"&gt;0")+COUNTIFS($C$2:C6,C6,$B$2:B6,"&gt;0"),"")</f>
        <v/>
      </c>
    </row>
    <row r="7">
      <c r="A7" s="4" t="n"/>
      <c r="B7" s="5" t="n"/>
      <c r="C7" s="6" t="n"/>
      <c r="D7" s="5" t="n"/>
      <c r="E7" s="7">
        <f>IF(N(B7)&gt;0,COUNTIFS($B$2:$B$7,"&lt;"&amp;B7,$B$2:$B$7,"&gt;0")+COUNTIFS($B$2:B7,B7),"")</f>
        <v/>
      </c>
      <c r="F7" s="7">
        <f>IF(N(B7)&gt;0,COUNTIFS($C$2:$C$7,"&gt;"&amp;C7,$B$2:$B$7,"&gt;0")+COUNTIFS($C$2:C7,C7,$B$2:B7,"&gt;0"),"")</f>
        <v/>
      </c>
    </row>
    <row r="9">
      <c r="A9" s="8" t="inlineStr">
        <is>
          <t>Total you can pay each month</t>
        </is>
      </c>
      <c r="B9" s="5" t="n">
        <v>500</v>
      </c>
    </row>
    <row r="10">
      <c r="A10" s="7" t="inlineStr">
        <is>
          <t>Sum of minimums</t>
        </is>
      </c>
      <c r="B10" s="9">
        <f>SUM(D2:D7)</f>
        <v/>
      </c>
    </row>
    <row r="11">
      <c r="A11" s="7" t="inlineStr">
        <is>
          <t>Extra above minimums</t>
        </is>
      </c>
      <c r="B11" s="9">
        <f>B9-B10</f>
        <v/>
      </c>
    </row>
    <row r="12">
      <c r="A12" s="7" t="inlineStr">
        <is>
          <t>Total owed</t>
        </is>
      </c>
      <c r="B12" s="9">
        <f>SUM(B2:B7)</f>
        <v/>
      </c>
    </row>
    <row r="14">
      <c r="A14" s="10" t="inlineStr">
        <is>
          <t>Ranks: 1 = paid first. Ties go to the debt listed first.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131"/>
  <sheetViews>
    <sheetView workbookViewId="0">
      <pane xSplit="1" ySplit="11" topLeftCell="B12" activePane="bottomRight" state="frozen"/>
      <selection pane="topRight"/>
      <selection pane="bottomLeft"/>
      <selection pane="bottomRight" activeCell="A1" sqref="A1"/>
    </sheetView>
  </sheetViews>
  <sheetFormatPr baseColWidth="8" defaultRowHeight="15"/>
  <cols>
    <col width="16" customWidth="1" min="1" max="1"/>
    <col width="22" customWidth="1" min="2" max="2"/>
    <col width="14" customWidth="1" min="3" max="3"/>
    <col width="10" customWidth="1" min="4" max="4"/>
    <col width="12" customWidth="1" min="5" max="5"/>
    <col width="16" customWidth="1" min="6" max="6"/>
    <col width="14" customWidth="1" min="7" max="7"/>
  </cols>
  <sheetData>
    <row r="1">
      <c r="A1" s="3" t="inlineStr">
        <is>
          <t>Slot (pay order)</t>
        </is>
      </c>
      <c r="B1" s="3" t="inlineStr">
        <is>
          <t>Debt</t>
        </is>
      </c>
      <c r="C1" s="3" t="inlineStr">
        <is>
          <t>Start balance</t>
        </is>
      </c>
      <c r="D1" s="3" t="inlineStr">
        <is>
          <t>Rate</t>
        </is>
      </c>
      <c r="E1" s="3" t="inlineStr">
        <is>
          <t>Minimum</t>
        </is>
      </c>
      <c r="F1" s="3" t="inlineStr">
        <is>
          <t>Cleared in month</t>
        </is>
      </c>
      <c r="G1" s="3" t="inlineStr">
        <is>
          <t>Interest paid</t>
        </is>
      </c>
    </row>
    <row r="2">
      <c r="A2" s="7" t="n">
        <v>1</v>
      </c>
      <c r="B2" s="7">
        <f>IFERROR(INDEX('Your debts'!$A$2:$A$7,MATCH(1,'Your debts'!$E$2:$E$7,0)),"")</f>
        <v/>
      </c>
      <c r="C2" s="9">
        <f>IFERROR(INDEX('Your debts'!$B$2:$B$7,MATCH(1,'Your debts'!$E$2:$E$7,0)),0)</f>
        <v/>
      </c>
      <c r="D2" s="11">
        <f>IFERROR(INDEX('Your debts'!$C$2:$C$7,MATCH(1,'Your debts'!$E$2:$E$7,0)),0)</f>
        <v/>
      </c>
      <c r="E2" s="9">
        <f>IFERROR(INDEX('Your debts'!$D$2:$D$7,MATCH(1,'Your debts'!$E$2:$E$7,0)),0)</f>
        <v/>
      </c>
      <c r="F2" s="12">
        <f>IF(C2&gt;0,COUNTIF(N12:N131,"&gt;0.005")+1,"")</f>
        <v/>
      </c>
      <c r="G2" s="13">
        <f>IF(C2&gt;0,SUM(H12:H131)-C2,"")</f>
        <v/>
      </c>
    </row>
    <row r="3">
      <c r="A3" s="7" t="n">
        <v>2</v>
      </c>
      <c r="B3" s="7">
        <f>IFERROR(INDEX('Your debts'!$A$2:$A$7,MATCH(2,'Your debts'!$E$2:$E$7,0)),"")</f>
        <v/>
      </c>
      <c r="C3" s="9">
        <f>IFERROR(INDEX('Your debts'!$B$2:$B$7,MATCH(2,'Your debts'!$E$2:$E$7,0)),0)</f>
        <v/>
      </c>
      <c r="D3" s="11">
        <f>IFERROR(INDEX('Your debts'!$C$2:$C$7,MATCH(2,'Your debts'!$E$2:$E$7,0)),0)</f>
        <v/>
      </c>
      <c r="E3" s="9">
        <f>IFERROR(INDEX('Your debts'!$D$2:$D$7,MATCH(2,'Your debts'!$E$2:$E$7,0)),0)</f>
        <v/>
      </c>
      <c r="F3" s="12">
        <f>IF(C3&gt;0,COUNTIF(O12:O131,"&gt;0.005")+1,"")</f>
        <v/>
      </c>
      <c r="G3" s="13">
        <f>IF(C3&gt;0,SUM(I12:I131)-C3,"")</f>
        <v/>
      </c>
    </row>
    <row r="4">
      <c r="A4" s="7" t="n">
        <v>3</v>
      </c>
      <c r="B4" s="7">
        <f>IFERROR(INDEX('Your debts'!$A$2:$A$7,MATCH(3,'Your debts'!$E$2:$E$7,0)),"")</f>
        <v/>
      </c>
      <c r="C4" s="9">
        <f>IFERROR(INDEX('Your debts'!$B$2:$B$7,MATCH(3,'Your debts'!$E$2:$E$7,0)),0)</f>
        <v/>
      </c>
      <c r="D4" s="11">
        <f>IFERROR(INDEX('Your debts'!$C$2:$C$7,MATCH(3,'Your debts'!$E$2:$E$7,0)),0)</f>
        <v/>
      </c>
      <c r="E4" s="9">
        <f>IFERROR(INDEX('Your debts'!$D$2:$D$7,MATCH(3,'Your debts'!$E$2:$E$7,0)),0)</f>
        <v/>
      </c>
      <c r="F4" s="12">
        <f>IF(C4&gt;0,COUNTIF(P12:P131,"&gt;0.005")+1,"")</f>
        <v/>
      </c>
      <c r="G4" s="13">
        <f>IF(C4&gt;0,SUM(J12:J131)-C4,"")</f>
        <v/>
      </c>
    </row>
    <row r="5">
      <c r="A5" s="7" t="n">
        <v>4</v>
      </c>
      <c r="B5" s="7">
        <f>IFERROR(INDEX('Your debts'!$A$2:$A$7,MATCH(4,'Your debts'!$E$2:$E$7,0)),"")</f>
        <v/>
      </c>
      <c r="C5" s="9">
        <f>IFERROR(INDEX('Your debts'!$B$2:$B$7,MATCH(4,'Your debts'!$E$2:$E$7,0)),0)</f>
        <v/>
      </c>
      <c r="D5" s="11">
        <f>IFERROR(INDEX('Your debts'!$C$2:$C$7,MATCH(4,'Your debts'!$E$2:$E$7,0)),0)</f>
        <v/>
      </c>
      <c r="E5" s="9">
        <f>IFERROR(INDEX('Your debts'!$D$2:$D$7,MATCH(4,'Your debts'!$E$2:$E$7,0)),0)</f>
        <v/>
      </c>
      <c r="F5" s="12">
        <f>IF(C5&gt;0,COUNTIF(Q12:Q131,"&gt;0.005")+1,"")</f>
        <v/>
      </c>
      <c r="G5" s="13">
        <f>IF(C5&gt;0,SUM(K12:K131)-C5,"")</f>
        <v/>
      </c>
    </row>
    <row r="6">
      <c r="A6" s="7" t="n">
        <v>5</v>
      </c>
      <c r="B6" s="7">
        <f>IFERROR(INDEX('Your debts'!$A$2:$A$7,MATCH(5,'Your debts'!$E$2:$E$7,0)),"")</f>
        <v/>
      </c>
      <c r="C6" s="9">
        <f>IFERROR(INDEX('Your debts'!$B$2:$B$7,MATCH(5,'Your debts'!$E$2:$E$7,0)),0)</f>
        <v/>
      </c>
      <c r="D6" s="11">
        <f>IFERROR(INDEX('Your debts'!$C$2:$C$7,MATCH(5,'Your debts'!$E$2:$E$7,0)),0)</f>
        <v/>
      </c>
      <c r="E6" s="9">
        <f>IFERROR(INDEX('Your debts'!$D$2:$D$7,MATCH(5,'Your debts'!$E$2:$E$7,0)),0)</f>
        <v/>
      </c>
      <c r="F6" s="12">
        <f>IF(C6&gt;0,COUNTIF(R12:R131,"&gt;0.005")+1,"")</f>
        <v/>
      </c>
      <c r="G6" s="13">
        <f>IF(C6&gt;0,SUM(L12:L131)-C6,"")</f>
        <v/>
      </c>
    </row>
    <row r="7">
      <c r="A7" s="7" t="n">
        <v>6</v>
      </c>
      <c r="B7" s="7">
        <f>IFERROR(INDEX('Your debts'!$A$2:$A$7,MATCH(6,'Your debts'!$E$2:$E$7,0)),"")</f>
        <v/>
      </c>
      <c r="C7" s="9">
        <f>IFERROR(INDEX('Your debts'!$B$2:$B$7,MATCH(6,'Your debts'!$E$2:$E$7,0)),0)</f>
        <v/>
      </c>
      <c r="D7" s="11">
        <f>IFERROR(INDEX('Your debts'!$C$2:$C$7,MATCH(6,'Your debts'!$E$2:$E$7,0)),0)</f>
        <v/>
      </c>
      <c r="E7" s="9">
        <f>IFERROR(INDEX('Your debts'!$D$2:$D$7,MATCH(6,'Your debts'!$E$2:$E$7,0)),0)</f>
        <v/>
      </c>
      <c r="F7" s="12">
        <f>IF(C7&gt;0,COUNTIF(S12:S131,"&gt;0.005")+1,"")</f>
        <v/>
      </c>
      <c r="G7" s="13">
        <f>IF(C7&gt;0,SUM(M12:M131)-C7,"")</f>
        <v/>
      </c>
    </row>
    <row r="8">
      <c r="A8" s="8" t="inlineStr">
        <is>
          <t>Debt-free in month</t>
        </is>
      </c>
      <c r="F8" s="8">
        <f>MAX(F2:F7)</f>
        <v/>
      </c>
    </row>
    <row r="9">
      <c r="A9" s="8" t="inlineStr">
        <is>
          <t>Total interest</t>
        </is>
      </c>
      <c r="G9" s="14">
        <f>SUM(T12:T131)</f>
        <v/>
      </c>
    </row>
    <row r="11">
      <c r="A11" s="3" t="inlineStr">
        <is>
          <t>Month</t>
        </is>
      </c>
      <c r="B11" s="3" t="inlineStr">
        <is>
          <t>Owed 1</t>
        </is>
      </c>
      <c r="C11" s="3" t="inlineStr">
        <is>
          <t>Owed 2</t>
        </is>
      </c>
      <c r="D11" s="3" t="inlineStr">
        <is>
          <t>Owed 3</t>
        </is>
      </c>
      <c r="E11" s="3" t="inlineStr">
        <is>
          <t>Owed 4</t>
        </is>
      </c>
      <c r="F11" s="3" t="inlineStr">
        <is>
          <t>Owed 5</t>
        </is>
      </c>
      <c r="G11" s="3" t="inlineStr">
        <is>
          <t>Owed 6</t>
        </is>
      </c>
      <c r="H11" s="3" t="inlineStr">
        <is>
          <t>Pay 1</t>
        </is>
      </c>
      <c r="I11" s="3" t="inlineStr">
        <is>
          <t>Pay 2</t>
        </is>
      </c>
      <c r="J11" s="3" t="inlineStr">
        <is>
          <t>Pay 3</t>
        </is>
      </c>
      <c r="K11" s="3" t="inlineStr">
        <is>
          <t>Pay 4</t>
        </is>
      </c>
      <c r="L11" s="3" t="inlineStr">
        <is>
          <t>Pay 5</t>
        </is>
      </c>
      <c r="M11" s="3" t="inlineStr">
        <is>
          <t>Pay 6</t>
        </is>
      </c>
      <c r="N11" s="3" t="inlineStr">
        <is>
          <t>Balance 1</t>
        </is>
      </c>
      <c r="O11" s="3" t="inlineStr">
        <is>
          <t>Balance 2</t>
        </is>
      </c>
      <c r="P11" s="3" t="inlineStr">
        <is>
          <t>Balance 3</t>
        </is>
      </c>
      <c r="Q11" s="3" t="inlineStr">
        <is>
          <t>Balance 4</t>
        </is>
      </c>
      <c r="R11" s="3" t="inlineStr">
        <is>
          <t>Balance 5</t>
        </is>
      </c>
      <c r="S11" s="3" t="inlineStr">
        <is>
          <t>Balance 6</t>
        </is>
      </c>
      <c r="T11" s="3" t="inlineStr">
        <is>
          <t>Interest this month</t>
        </is>
      </c>
    </row>
    <row r="12">
      <c r="A12" t="n">
        <v>1</v>
      </c>
      <c r="B12" s="13">
        <f>IF($C$2&gt;0.005,$C$2*(1+$D$2/12),0)</f>
        <v/>
      </c>
      <c r="C12" s="13">
        <f>IF($C$3&gt;0.005,$C$3*(1+$D$3/12),0)</f>
        <v/>
      </c>
      <c r="D12" s="13">
        <f>IF($C$4&gt;0.005,$C$4*(1+$D$4/12),0)</f>
        <v/>
      </c>
      <c r="E12" s="13">
        <f>IF($C$5&gt;0.005,$C$5*(1+$D$5/12),0)</f>
        <v/>
      </c>
      <c r="F12" s="13">
        <f>IF($C$6&gt;0.005,$C$6*(1+$D$6/12),0)</f>
        <v/>
      </c>
      <c r="G12" s="13">
        <f>IF($C$7&gt;0.005,$C$7*(1+$D$7/12),0)</f>
        <v/>
      </c>
      <c r="H12" s="13">
        <f>MIN(B12,MAX(0,'Your debts'!$B$9-0-(MIN($E$3,C12)+MIN($E$4,D12)+MIN($E$5,E12)+MIN($E$6,F12)+MIN($E$7,G12))))</f>
        <v/>
      </c>
      <c r="I12" s="13">
        <f>MIN(C12,MAX(0,'Your debts'!$B$9-SUM(H12:H12)-(MIN($E$4,D12)+MIN($E$5,E12)+MIN($E$6,F12)+MIN($E$7,G12))))</f>
        <v/>
      </c>
      <c r="J12" s="13">
        <f>MIN(D12,MAX(0,'Your debts'!$B$9-SUM(H12:I12)-(MIN($E$5,E12)+MIN($E$6,F12)+MIN($E$7,G12))))</f>
        <v/>
      </c>
      <c r="K12" s="13">
        <f>MIN(E12,MAX(0,'Your debts'!$B$9-SUM(H12:J12)-(MIN($E$6,F12)+MIN($E$7,G12))))</f>
        <v/>
      </c>
      <c r="L12" s="13">
        <f>MIN(F12,MAX(0,'Your debts'!$B$9-SUM(H12:K12)-(MIN($E$7,G12))))</f>
        <v/>
      </c>
      <c r="M12" s="13">
        <f>MIN(G12,MAX(0,'Your debts'!$B$9-SUM(H12:L12)-(0)))</f>
        <v/>
      </c>
      <c r="N12" s="13">
        <f>B12-H12</f>
        <v/>
      </c>
      <c r="O12" s="13">
        <f>C12-I12</f>
        <v/>
      </c>
      <c r="P12" s="13">
        <f>D12-J12</f>
        <v/>
      </c>
      <c r="Q12" s="13">
        <f>E12-K12</f>
        <v/>
      </c>
      <c r="R12" s="13">
        <f>F12-L12</f>
        <v/>
      </c>
      <c r="S12" s="13">
        <f>G12-M12</f>
        <v/>
      </c>
      <c r="T12" s="13">
        <f>SUM(B12:G12)-SUM($C$2:$C$7)</f>
        <v/>
      </c>
    </row>
    <row r="13">
      <c r="A13" t="n">
        <v>2</v>
      </c>
      <c r="B13" s="13">
        <f>IF(N12&gt;0.005,N12*(1+$D$2/12),0)</f>
        <v/>
      </c>
      <c r="C13" s="13">
        <f>IF(O12&gt;0.005,O12*(1+$D$3/12),0)</f>
        <v/>
      </c>
      <c r="D13" s="13">
        <f>IF(P12&gt;0.005,P12*(1+$D$4/12),0)</f>
        <v/>
      </c>
      <c r="E13" s="13">
        <f>IF(Q12&gt;0.005,Q12*(1+$D$5/12),0)</f>
        <v/>
      </c>
      <c r="F13" s="13">
        <f>IF(R12&gt;0.005,R12*(1+$D$6/12),0)</f>
        <v/>
      </c>
      <c r="G13" s="13">
        <f>IF(S12&gt;0.005,S12*(1+$D$7/12),0)</f>
        <v/>
      </c>
      <c r="H13" s="13">
        <f>MIN(B13,MAX(0,'Your debts'!$B$9-0-(MIN($E$3,C13)+MIN($E$4,D13)+MIN($E$5,E13)+MIN($E$6,F13)+MIN($E$7,G13))))</f>
        <v/>
      </c>
      <c r="I13" s="13">
        <f>MIN(C13,MAX(0,'Your debts'!$B$9-SUM(H13:H13)-(MIN($E$4,D13)+MIN($E$5,E13)+MIN($E$6,F13)+MIN($E$7,G13))))</f>
        <v/>
      </c>
      <c r="J13" s="13">
        <f>MIN(D13,MAX(0,'Your debts'!$B$9-SUM(H13:I13)-(MIN($E$5,E13)+MIN($E$6,F13)+MIN($E$7,G13))))</f>
        <v/>
      </c>
      <c r="K13" s="13">
        <f>MIN(E13,MAX(0,'Your debts'!$B$9-SUM(H13:J13)-(MIN($E$6,F13)+MIN($E$7,G13))))</f>
        <v/>
      </c>
      <c r="L13" s="13">
        <f>MIN(F13,MAX(0,'Your debts'!$B$9-SUM(H13:K13)-(MIN($E$7,G13))))</f>
        <v/>
      </c>
      <c r="M13" s="13">
        <f>MIN(G13,MAX(0,'Your debts'!$B$9-SUM(H13:L13)-(0)))</f>
        <v/>
      </c>
      <c r="N13" s="13">
        <f>B13-H13</f>
        <v/>
      </c>
      <c r="O13" s="13">
        <f>C13-I13</f>
        <v/>
      </c>
      <c r="P13" s="13">
        <f>D13-J13</f>
        <v/>
      </c>
      <c r="Q13" s="13">
        <f>E13-K13</f>
        <v/>
      </c>
      <c r="R13" s="13">
        <f>F13-L13</f>
        <v/>
      </c>
      <c r="S13" s="13">
        <f>G13-M13</f>
        <v/>
      </c>
      <c r="T13" s="13">
        <f>SUM(B13:G13)-SUM(N12:S12)</f>
        <v/>
      </c>
    </row>
    <row r="14">
      <c r="A14" t="n">
        <v>3</v>
      </c>
      <c r="B14" s="13">
        <f>IF(N13&gt;0.005,N13*(1+$D$2/12),0)</f>
        <v/>
      </c>
      <c r="C14" s="13">
        <f>IF(O13&gt;0.005,O13*(1+$D$3/12),0)</f>
        <v/>
      </c>
      <c r="D14" s="13">
        <f>IF(P13&gt;0.005,P13*(1+$D$4/12),0)</f>
        <v/>
      </c>
      <c r="E14" s="13">
        <f>IF(Q13&gt;0.005,Q13*(1+$D$5/12),0)</f>
        <v/>
      </c>
      <c r="F14" s="13">
        <f>IF(R13&gt;0.005,R13*(1+$D$6/12),0)</f>
        <v/>
      </c>
      <c r="G14" s="13">
        <f>IF(S13&gt;0.005,S13*(1+$D$7/12),0)</f>
        <v/>
      </c>
      <c r="H14" s="13">
        <f>MIN(B14,MAX(0,'Your debts'!$B$9-0-(MIN($E$3,C14)+MIN($E$4,D14)+MIN($E$5,E14)+MIN($E$6,F14)+MIN($E$7,G14))))</f>
        <v/>
      </c>
      <c r="I14" s="13">
        <f>MIN(C14,MAX(0,'Your debts'!$B$9-SUM(H14:H14)-(MIN($E$4,D14)+MIN($E$5,E14)+MIN($E$6,F14)+MIN($E$7,G14))))</f>
        <v/>
      </c>
      <c r="J14" s="13">
        <f>MIN(D14,MAX(0,'Your debts'!$B$9-SUM(H14:I14)-(MIN($E$5,E14)+MIN($E$6,F14)+MIN($E$7,G14))))</f>
        <v/>
      </c>
      <c r="K14" s="13">
        <f>MIN(E14,MAX(0,'Your debts'!$B$9-SUM(H14:J14)-(MIN($E$6,F14)+MIN($E$7,G14))))</f>
        <v/>
      </c>
      <c r="L14" s="13">
        <f>MIN(F14,MAX(0,'Your debts'!$B$9-SUM(H14:K14)-(MIN($E$7,G14))))</f>
        <v/>
      </c>
      <c r="M14" s="13">
        <f>MIN(G14,MAX(0,'Your debts'!$B$9-SUM(H14:L14)-(0)))</f>
        <v/>
      </c>
      <c r="N14" s="13">
        <f>B14-H14</f>
        <v/>
      </c>
      <c r="O14" s="13">
        <f>C14-I14</f>
        <v/>
      </c>
      <c r="P14" s="13">
        <f>D14-J14</f>
        <v/>
      </c>
      <c r="Q14" s="13">
        <f>E14-K14</f>
        <v/>
      </c>
      <c r="R14" s="13">
        <f>F14-L14</f>
        <v/>
      </c>
      <c r="S14" s="13">
        <f>G14-M14</f>
        <v/>
      </c>
      <c r="T14" s="13">
        <f>SUM(B14:G14)-SUM(N13:S13)</f>
        <v/>
      </c>
    </row>
    <row r="15">
      <c r="A15" t="n">
        <v>4</v>
      </c>
      <c r="B15" s="13">
        <f>IF(N14&gt;0.005,N14*(1+$D$2/12),0)</f>
        <v/>
      </c>
      <c r="C15" s="13">
        <f>IF(O14&gt;0.005,O14*(1+$D$3/12),0)</f>
        <v/>
      </c>
      <c r="D15" s="13">
        <f>IF(P14&gt;0.005,P14*(1+$D$4/12),0)</f>
        <v/>
      </c>
      <c r="E15" s="13">
        <f>IF(Q14&gt;0.005,Q14*(1+$D$5/12),0)</f>
        <v/>
      </c>
      <c r="F15" s="13">
        <f>IF(R14&gt;0.005,R14*(1+$D$6/12),0)</f>
        <v/>
      </c>
      <c r="G15" s="13">
        <f>IF(S14&gt;0.005,S14*(1+$D$7/12),0)</f>
        <v/>
      </c>
      <c r="H15" s="13">
        <f>MIN(B15,MAX(0,'Your debts'!$B$9-0-(MIN($E$3,C15)+MIN($E$4,D15)+MIN($E$5,E15)+MIN($E$6,F15)+MIN($E$7,G15))))</f>
        <v/>
      </c>
      <c r="I15" s="13">
        <f>MIN(C15,MAX(0,'Your debts'!$B$9-SUM(H15:H15)-(MIN($E$4,D15)+MIN($E$5,E15)+MIN($E$6,F15)+MIN($E$7,G15))))</f>
        <v/>
      </c>
      <c r="J15" s="13">
        <f>MIN(D15,MAX(0,'Your debts'!$B$9-SUM(H15:I15)-(MIN($E$5,E15)+MIN($E$6,F15)+MIN($E$7,G15))))</f>
        <v/>
      </c>
      <c r="K15" s="13">
        <f>MIN(E15,MAX(0,'Your debts'!$B$9-SUM(H15:J15)-(MIN($E$6,F15)+MIN($E$7,G15))))</f>
        <v/>
      </c>
      <c r="L15" s="13">
        <f>MIN(F15,MAX(0,'Your debts'!$B$9-SUM(H15:K15)-(MIN($E$7,G15))))</f>
        <v/>
      </c>
      <c r="M15" s="13">
        <f>MIN(G15,MAX(0,'Your debts'!$B$9-SUM(H15:L15)-(0)))</f>
        <v/>
      </c>
      <c r="N15" s="13">
        <f>B15-H15</f>
        <v/>
      </c>
      <c r="O15" s="13">
        <f>C15-I15</f>
        <v/>
      </c>
      <c r="P15" s="13">
        <f>D15-J15</f>
        <v/>
      </c>
      <c r="Q15" s="13">
        <f>E15-K15</f>
        <v/>
      </c>
      <c r="R15" s="13">
        <f>F15-L15</f>
        <v/>
      </c>
      <c r="S15" s="13">
        <f>G15-M15</f>
        <v/>
      </c>
      <c r="T15" s="13">
        <f>SUM(B15:G15)-SUM(N14:S14)</f>
        <v/>
      </c>
    </row>
    <row r="16">
      <c r="A16" t="n">
        <v>5</v>
      </c>
      <c r="B16" s="13">
        <f>IF(N15&gt;0.005,N15*(1+$D$2/12),0)</f>
        <v/>
      </c>
      <c r="C16" s="13">
        <f>IF(O15&gt;0.005,O15*(1+$D$3/12),0)</f>
        <v/>
      </c>
      <c r="D16" s="13">
        <f>IF(P15&gt;0.005,P15*(1+$D$4/12),0)</f>
        <v/>
      </c>
      <c r="E16" s="13">
        <f>IF(Q15&gt;0.005,Q15*(1+$D$5/12),0)</f>
        <v/>
      </c>
      <c r="F16" s="13">
        <f>IF(R15&gt;0.005,R15*(1+$D$6/12),0)</f>
        <v/>
      </c>
      <c r="G16" s="13">
        <f>IF(S15&gt;0.005,S15*(1+$D$7/12),0)</f>
        <v/>
      </c>
      <c r="H16" s="13">
        <f>MIN(B16,MAX(0,'Your debts'!$B$9-0-(MIN($E$3,C16)+MIN($E$4,D16)+MIN($E$5,E16)+MIN($E$6,F16)+MIN($E$7,G16))))</f>
        <v/>
      </c>
      <c r="I16" s="13">
        <f>MIN(C16,MAX(0,'Your debts'!$B$9-SUM(H16:H16)-(MIN($E$4,D16)+MIN($E$5,E16)+MIN($E$6,F16)+MIN($E$7,G16))))</f>
        <v/>
      </c>
      <c r="J16" s="13">
        <f>MIN(D16,MAX(0,'Your debts'!$B$9-SUM(H16:I16)-(MIN($E$5,E16)+MIN($E$6,F16)+MIN($E$7,G16))))</f>
        <v/>
      </c>
      <c r="K16" s="13">
        <f>MIN(E16,MAX(0,'Your debts'!$B$9-SUM(H16:J16)-(MIN($E$6,F16)+MIN($E$7,G16))))</f>
        <v/>
      </c>
      <c r="L16" s="13">
        <f>MIN(F16,MAX(0,'Your debts'!$B$9-SUM(H16:K16)-(MIN($E$7,G16))))</f>
        <v/>
      </c>
      <c r="M16" s="13">
        <f>MIN(G16,MAX(0,'Your debts'!$B$9-SUM(H16:L16)-(0)))</f>
        <v/>
      </c>
      <c r="N16" s="13">
        <f>B16-H16</f>
        <v/>
      </c>
      <c r="O16" s="13">
        <f>C16-I16</f>
        <v/>
      </c>
      <c r="P16" s="13">
        <f>D16-J16</f>
        <v/>
      </c>
      <c r="Q16" s="13">
        <f>E16-K16</f>
        <v/>
      </c>
      <c r="R16" s="13">
        <f>F16-L16</f>
        <v/>
      </c>
      <c r="S16" s="13">
        <f>G16-M16</f>
        <v/>
      </c>
      <c r="T16" s="13">
        <f>SUM(B16:G16)-SUM(N15:S15)</f>
        <v/>
      </c>
    </row>
    <row r="17">
      <c r="A17" t="n">
        <v>6</v>
      </c>
      <c r="B17" s="13">
        <f>IF(N16&gt;0.005,N16*(1+$D$2/12),0)</f>
        <v/>
      </c>
      <c r="C17" s="13">
        <f>IF(O16&gt;0.005,O16*(1+$D$3/12),0)</f>
        <v/>
      </c>
      <c r="D17" s="13">
        <f>IF(P16&gt;0.005,P16*(1+$D$4/12),0)</f>
        <v/>
      </c>
      <c r="E17" s="13">
        <f>IF(Q16&gt;0.005,Q16*(1+$D$5/12),0)</f>
        <v/>
      </c>
      <c r="F17" s="13">
        <f>IF(R16&gt;0.005,R16*(1+$D$6/12),0)</f>
        <v/>
      </c>
      <c r="G17" s="13">
        <f>IF(S16&gt;0.005,S16*(1+$D$7/12),0)</f>
        <v/>
      </c>
      <c r="H17" s="13">
        <f>MIN(B17,MAX(0,'Your debts'!$B$9-0-(MIN($E$3,C17)+MIN($E$4,D17)+MIN($E$5,E17)+MIN($E$6,F17)+MIN($E$7,G17))))</f>
        <v/>
      </c>
      <c r="I17" s="13">
        <f>MIN(C17,MAX(0,'Your debts'!$B$9-SUM(H17:H17)-(MIN($E$4,D17)+MIN($E$5,E17)+MIN($E$6,F17)+MIN($E$7,G17))))</f>
        <v/>
      </c>
      <c r="J17" s="13">
        <f>MIN(D17,MAX(0,'Your debts'!$B$9-SUM(H17:I17)-(MIN($E$5,E17)+MIN($E$6,F17)+MIN($E$7,G17))))</f>
        <v/>
      </c>
      <c r="K17" s="13">
        <f>MIN(E17,MAX(0,'Your debts'!$B$9-SUM(H17:J17)-(MIN($E$6,F17)+MIN($E$7,G17))))</f>
        <v/>
      </c>
      <c r="L17" s="13">
        <f>MIN(F17,MAX(0,'Your debts'!$B$9-SUM(H17:K17)-(MIN($E$7,G17))))</f>
        <v/>
      </c>
      <c r="M17" s="13">
        <f>MIN(G17,MAX(0,'Your debts'!$B$9-SUM(H17:L17)-(0)))</f>
        <v/>
      </c>
      <c r="N17" s="13">
        <f>B17-H17</f>
        <v/>
      </c>
      <c r="O17" s="13">
        <f>C17-I17</f>
        <v/>
      </c>
      <c r="P17" s="13">
        <f>D17-J17</f>
        <v/>
      </c>
      <c r="Q17" s="13">
        <f>E17-K17</f>
        <v/>
      </c>
      <c r="R17" s="13">
        <f>F17-L17</f>
        <v/>
      </c>
      <c r="S17" s="13">
        <f>G17-M17</f>
        <v/>
      </c>
      <c r="T17" s="13">
        <f>SUM(B17:G17)-SUM(N16:S16)</f>
        <v/>
      </c>
    </row>
    <row r="18">
      <c r="A18" t="n">
        <v>7</v>
      </c>
      <c r="B18" s="13">
        <f>IF(N17&gt;0.005,N17*(1+$D$2/12),0)</f>
        <v/>
      </c>
      <c r="C18" s="13">
        <f>IF(O17&gt;0.005,O17*(1+$D$3/12),0)</f>
        <v/>
      </c>
      <c r="D18" s="13">
        <f>IF(P17&gt;0.005,P17*(1+$D$4/12),0)</f>
        <v/>
      </c>
      <c r="E18" s="13">
        <f>IF(Q17&gt;0.005,Q17*(1+$D$5/12),0)</f>
        <v/>
      </c>
      <c r="F18" s="13">
        <f>IF(R17&gt;0.005,R17*(1+$D$6/12),0)</f>
        <v/>
      </c>
      <c r="G18" s="13">
        <f>IF(S17&gt;0.005,S17*(1+$D$7/12),0)</f>
        <v/>
      </c>
      <c r="H18" s="13">
        <f>MIN(B18,MAX(0,'Your debts'!$B$9-0-(MIN($E$3,C18)+MIN($E$4,D18)+MIN($E$5,E18)+MIN($E$6,F18)+MIN($E$7,G18))))</f>
        <v/>
      </c>
      <c r="I18" s="13">
        <f>MIN(C18,MAX(0,'Your debts'!$B$9-SUM(H18:H18)-(MIN($E$4,D18)+MIN($E$5,E18)+MIN($E$6,F18)+MIN($E$7,G18))))</f>
        <v/>
      </c>
      <c r="J18" s="13">
        <f>MIN(D18,MAX(0,'Your debts'!$B$9-SUM(H18:I18)-(MIN($E$5,E18)+MIN($E$6,F18)+MIN($E$7,G18))))</f>
        <v/>
      </c>
      <c r="K18" s="13">
        <f>MIN(E18,MAX(0,'Your debts'!$B$9-SUM(H18:J18)-(MIN($E$6,F18)+MIN($E$7,G18))))</f>
        <v/>
      </c>
      <c r="L18" s="13">
        <f>MIN(F18,MAX(0,'Your debts'!$B$9-SUM(H18:K18)-(MIN($E$7,G18))))</f>
        <v/>
      </c>
      <c r="M18" s="13">
        <f>MIN(G18,MAX(0,'Your debts'!$B$9-SUM(H18:L18)-(0)))</f>
        <v/>
      </c>
      <c r="N18" s="13">
        <f>B18-H18</f>
        <v/>
      </c>
      <c r="O18" s="13">
        <f>C18-I18</f>
        <v/>
      </c>
      <c r="P18" s="13">
        <f>D18-J18</f>
        <v/>
      </c>
      <c r="Q18" s="13">
        <f>E18-K18</f>
        <v/>
      </c>
      <c r="R18" s="13">
        <f>F18-L18</f>
        <v/>
      </c>
      <c r="S18" s="13">
        <f>G18-M18</f>
        <v/>
      </c>
      <c r="T18" s="13">
        <f>SUM(B18:G18)-SUM(N17:S17)</f>
        <v/>
      </c>
    </row>
    <row r="19">
      <c r="A19" t="n">
        <v>8</v>
      </c>
      <c r="B19" s="13">
        <f>IF(N18&gt;0.005,N18*(1+$D$2/12),0)</f>
        <v/>
      </c>
      <c r="C19" s="13">
        <f>IF(O18&gt;0.005,O18*(1+$D$3/12),0)</f>
        <v/>
      </c>
      <c r="D19" s="13">
        <f>IF(P18&gt;0.005,P18*(1+$D$4/12),0)</f>
        <v/>
      </c>
      <c r="E19" s="13">
        <f>IF(Q18&gt;0.005,Q18*(1+$D$5/12),0)</f>
        <v/>
      </c>
      <c r="F19" s="13">
        <f>IF(R18&gt;0.005,R18*(1+$D$6/12),0)</f>
        <v/>
      </c>
      <c r="G19" s="13">
        <f>IF(S18&gt;0.005,S18*(1+$D$7/12),0)</f>
        <v/>
      </c>
      <c r="H19" s="13">
        <f>MIN(B19,MAX(0,'Your debts'!$B$9-0-(MIN($E$3,C19)+MIN($E$4,D19)+MIN($E$5,E19)+MIN($E$6,F19)+MIN($E$7,G19))))</f>
        <v/>
      </c>
      <c r="I19" s="13">
        <f>MIN(C19,MAX(0,'Your debts'!$B$9-SUM(H19:H19)-(MIN($E$4,D19)+MIN($E$5,E19)+MIN($E$6,F19)+MIN($E$7,G19))))</f>
        <v/>
      </c>
      <c r="J19" s="13">
        <f>MIN(D19,MAX(0,'Your debts'!$B$9-SUM(H19:I19)-(MIN($E$5,E19)+MIN($E$6,F19)+MIN($E$7,G19))))</f>
        <v/>
      </c>
      <c r="K19" s="13">
        <f>MIN(E19,MAX(0,'Your debts'!$B$9-SUM(H19:J19)-(MIN($E$6,F19)+MIN($E$7,G19))))</f>
        <v/>
      </c>
      <c r="L19" s="13">
        <f>MIN(F19,MAX(0,'Your debts'!$B$9-SUM(H19:K19)-(MIN($E$7,G19))))</f>
        <v/>
      </c>
      <c r="M19" s="13">
        <f>MIN(G19,MAX(0,'Your debts'!$B$9-SUM(H19:L19)-(0)))</f>
        <v/>
      </c>
      <c r="N19" s="13">
        <f>B19-H19</f>
        <v/>
      </c>
      <c r="O19" s="13">
        <f>C19-I19</f>
        <v/>
      </c>
      <c r="P19" s="13">
        <f>D19-J19</f>
        <v/>
      </c>
      <c r="Q19" s="13">
        <f>E19-K19</f>
        <v/>
      </c>
      <c r="R19" s="13">
        <f>F19-L19</f>
        <v/>
      </c>
      <c r="S19" s="13">
        <f>G19-M19</f>
        <v/>
      </c>
      <c r="T19" s="13">
        <f>SUM(B19:G19)-SUM(N18:S18)</f>
        <v/>
      </c>
    </row>
    <row r="20">
      <c r="A20" t="n">
        <v>9</v>
      </c>
      <c r="B20" s="13">
        <f>IF(N19&gt;0.005,N19*(1+$D$2/12),0)</f>
        <v/>
      </c>
      <c r="C20" s="13">
        <f>IF(O19&gt;0.005,O19*(1+$D$3/12),0)</f>
        <v/>
      </c>
      <c r="D20" s="13">
        <f>IF(P19&gt;0.005,P19*(1+$D$4/12),0)</f>
        <v/>
      </c>
      <c r="E20" s="13">
        <f>IF(Q19&gt;0.005,Q19*(1+$D$5/12),0)</f>
        <v/>
      </c>
      <c r="F20" s="13">
        <f>IF(R19&gt;0.005,R19*(1+$D$6/12),0)</f>
        <v/>
      </c>
      <c r="G20" s="13">
        <f>IF(S19&gt;0.005,S19*(1+$D$7/12),0)</f>
        <v/>
      </c>
      <c r="H20" s="13">
        <f>MIN(B20,MAX(0,'Your debts'!$B$9-0-(MIN($E$3,C20)+MIN($E$4,D20)+MIN($E$5,E20)+MIN($E$6,F20)+MIN($E$7,G20))))</f>
        <v/>
      </c>
      <c r="I20" s="13">
        <f>MIN(C20,MAX(0,'Your debts'!$B$9-SUM(H20:H20)-(MIN($E$4,D20)+MIN($E$5,E20)+MIN($E$6,F20)+MIN($E$7,G20))))</f>
        <v/>
      </c>
      <c r="J20" s="13">
        <f>MIN(D20,MAX(0,'Your debts'!$B$9-SUM(H20:I20)-(MIN($E$5,E20)+MIN($E$6,F20)+MIN($E$7,G20))))</f>
        <v/>
      </c>
      <c r="K20" s="13">
        <f>MIN(E20,MAX(0,'Your debts'!$B$9-SUM(H20:J20)-(MIN($E$6,F20)+MIN($E$7,G20))))</f>
        <v/>
      </c>
      <c r="L20" s="13">
        <f>MIN(F20,MAX(0,'Your debts'!$B$9-SUM(H20:K20)-(MIN($E$7,G20))))</f>
        <v/>
      </c>
      <c r="M20" s="13">
        <f>MIN(G20,MAX(0,'Your debts'!$B$9-SUM(H20:L20)-(0)))</f>
        <v/>
      </c>
      <c r="N20" s="13">
        <f>B20-H20</f>
        <v/>
      </c>
      <c r="O20" s="13">
        <f>C20-I20</f>
        <v/>
      </c>
      <c r="P20" s="13">
        <f>D20-J20</f>
        <v/>
      </c>
      <c r="Q20" s="13">
        <f>E20-K20</f>
        <v/>
      </c>
      <c r="R20" s="13">
        <f>F20-L20</f>
        <v/>
      </c>
      <c r="S20" s="13">
        <f>G20-M20</f>
        <v/>
      </c>
      <c r="T20" s="13">
        <f>SUM(B20:G20)-SUM(N19:S19)</f>
        <v/>
      </c>
    </row>
    <row r="21">
      <c r="A21" t="n">
        <v>10</v>
      </c>
      <c r="B21" s="13">
        <f>IF(N20&gt;0.005,N20*(1+$D$2/12),0)</f>
        <v/>
      </c>
      <c r="C21" s="13">
        <f>IF(O20&gt;0.005,O20*(1+$D$3/12),0)</f>
        <v/>
      </c>
      <c r="D21" s="13">
        <f>IF(P20&gt;0.005,P20*(1+$D$4/12),0)</f>
        <v/>
      </c>
      <c r="E21" s="13">
        <f>IF(Q20&gt;0.005,Q20*(1+$D$5/12),0)</f>
        <v/>
      </c>
      <c r="F21" s="13">
        <f>IF(R20&gt;0.005,R20*(1+$D$6/12),0)</f>
        <v/>
      </c>
      <c r="G21" s="13">
        <f>IF(S20&gt;0.005,S20*(1+$D$7/12),0)</f>
        <v/>
      </c>
      <c r="H21" s="13">
        <f>MIN(B21,MAX(0,'Your debts'!$B$9-0-(MIN($E$3,C21)+MIN($E$4,D21)+MIN($E$5,E21)+MIN($E$6,F21)+MIN($E$7,G21))))</f>
        <v/>
      </c>
      <c r="I21" s="13">
        <f>MIN(C21,MAX(0,'Your debts'!$B$9-SUM(H21:H21)-(MIN($E$4,D21)+MIN($E$5,E21)+MIN($E$6,F21)+MIN($E$7,G21))))</f>
        <v/>
      </c>
      <c r="J21" s="13">
        <f>MIN(D21,MAX(0,'Your debts'!$B$9-SUM(H21:I21)-(MIN($E$5,E21)+MIN($E$6,F21)+MIN($E$7,G21))))</f>
        <v/>
      </c>
      <c r="K21" s="13">
        <f>MIN(E21,MAX(0,'Your debts'!$B$9-SUM(H21:J21)-(MIN($E$6,F21)+MIN($E$7,G21))))</f>
        <v/>
      </c>
      <c r="L21" s="13">
        <f>MIN(F21,MAX(0,'Your debts'!$B$9-SUM(H21:K21)-(MIN($E$7,G21))))</f>
        <v/>
      </c>
      <c r="M21" s="13">
        <f>MIN(G21,MAX(0,'Your debts'!$B$9-SUM(H21:L21)-(0)))</f>
        <v/>
      </c>
      <c r="N21" s="13">
        <f>B21-H21</f>
        <v/>
      </c>
      <c r="O21" s="13">
        <f>C21-I21</f>
        <v/>
      </c>
      <c r="P21" s="13">
        <f>D21-J21</f>
        <v/>
      </c>
      <c r="Q21" s="13">
        <f>E21-K21</f>
        <v/>
      </c>
      <c r="R21" s="13">
        <f>F21-L21</f>
        <v/>
      </c>
      <c r="S21" s="13">
        <f>G21-M21</f>
        <v/>
      </c>
      <c r="T21" s="13">
        <f>SUM(B21:G21)-SUM(N20:S20)</f>
        <v/>
      </c>
    </row>
    <row r="22">
      <c r="A22" t="n">
        <v>11</v>
      </c>
      <c r="B22" s="13">
        <f>IF(N21&gt;0.005,N21*(1+$D$2/12),0)</f>
        <v/>
      </c>
      <c r="C22" s="13">
        <f>IF(O21&gt;0.005,O21*(1+$D$3/12),0)</f>
        <v/>
      </c>
      <c r="D22" s="13">
        <f>IF(P21&gt;0.005,P21*(1+$D$4/12),0)</f>
        <v/>
      </c>
      <c r="E22" s="13">
        <f>IF(Q21&gt;0.005,Q21*(1+$D$5/12),0)</f>
        <v/>
      </c>
      <c r="F22" s="13">
        <f>IF(R21&gt;0.005,R21*(1+$D$6/12),0)</f>
        <v/>
      </c>
      <c r="G22" s="13">
        <f>IF(S21&gt;0.005,S21*(1+$D$7/12),0)</f>
        <v/>
      </c>
      <c r="H22" s="13">
        <f>MIN(B22,MAX(0,'Your debts'!$B$9-0-(MIN($E$3,C22)+MIN($E$4,D22)+MIN($E$5,E22)+MIN($E$6,F22)+MIN($E$7,G22))))</f>
        <v/>
      </c>
      <c r="I22" s="13">
        <f>MIN(C22,MAX(0,'Your debts'!$B$9-SUM(H22:H22)-(MIN($E$4,D22)+MIN($E$5,E22)+MIN($E$6,F22)+MIN($E$7,G22))))</f>
        <v/>
      </c>
      <c r="J22" s="13">
        <f>MIN(D22,MAX(0,'Your debts'!$B$9-SUM(H22:I22)-(MIN($E$5,E22)+MIN($E$6,F22)+MIN($E$7,G22))))</f>
        <v/>
      </c>
      <c r="K22" s="13">
        <f>MIN(E22,MAX(0,'Your debts'!$B$9-SUM(H22:J22)-(MIN($E$6,F22)+MIN($E$7,G22))))</f>
        <v/>
      </c>
      <c r="L22" s="13">
        <f>MIN(F22,MAX(0,'Your debts'!$B$9-SUM(H22:K22)-(MIN($E$7,G22))))</f>
        <v/>
      </c>
      <c r="M22" s="13">
        <f>MIN(G22,MAX(0,'Your debts'!$B$9-SUM(H22:L22)-(0)))</f>
        <v/>
      </c>
      <c r="N22" s="13">
        <f>B22-H22</f>
        <v/>
      </c>
      <c r="O22" s="13">
        <f>C22-I22</f>
        <v/>
      </c>
      <c r="P22" s="13">
        <f>D22-J22</f>
        <v/>
      </c>
      <c r="Q22" s="13">
        <f>E22-K22</f>
        <v/>
      </c>
      <c r="R22" s="13">
        <f>F22-L22</f>
        <v/>
      </c>
      <c r="S22" s="13">
        <f>G22-M22</f>
        <v/>
      </c>
      <c r="T22" s="13">
        <f>SUM(B22:G22)-SUM(N21:S21)</f>
        <v/>
      </c>
    </row>
    <row r="23">
      <c r="A23" t="n">
        <v>12</v>
      </c>
      <c r="B23" s="13">
        <f>IF(N22&gt;0.005,N22*(1+$D$2/12),0)</f>
        <v/>
      </c>
      <c r="C23" s="13">
        <f>IF(O22&gt;0.005,O22*(1+$D$3/12),0)</f>
        <v/>
      </c>
      <c r="D23" s="13">
        <f>IF(P22&gt;0.005,P22*(1+$D$4/12),0)</f>
        <v/>
      </c>
      <c r="E23" s="13">
        <f>IF(Q22&gt;0.005,Q22*(1+$D$5/12),0)</f>
        <v/>
      </c>
      <c r="F23" s="13">
        <f>IF(R22&gt;0.005,R22*(1+$D$6/12),0)</f>
        <v/>
      </c>
      <c r="G23" s="13">
        <f>IF(S22&gt;0.005,S22*(1+$D$7/12),0)</f>
        <v/>
      </c>
      <c r="H23" s="13">
        <f>MIN(B23,MAX(0,'Your debts'!$B$9-0-(MIN($E$3,C23)+MIN($E$4,D23)+MIN($E$5,E23)+MIN($E$6,F23)+MIN($E$7,G23))))</f>
        <v/>
      </c>
      <c r="I23" s="13">
        <f>MIN(C23,MAX(0,'Your debts'!$B$9-SUM(H23:H23)-(MIN($E$4,D23)+MIN($E$5,E23)+MIN($E$6,F23)+MIN($E$7,G23))))</f>
        <v/>
      </c>
      <c r="J23" s="13">
        <f>MIN(D23,MAX(0,'Your debts'!$B$9-SUM(H23:I23)-(MIN($E$5,E23)+MIN($E$6,F23)+MIN($E$7,G23))))</f>
        <v/>
      </c>
      <c r="K23" s="13">
        <f>MIN(E23,MAX(0,'Your debts'!$B$9-SUM(H23:J23)-(MIN($E$6,F23)+MIN($E$7,G23))))</f>
        <v/>
      </c>
      <c r="L23" s="13">
        <f>MIN(F23,MAX(0,'Your debts'!$B$9-SUM(H23:K23)-(MIN($E$7,G23))))</f>
        <v/>
      </c>
      <c r="M23" s="13">
        <f>MIN(G23,MAX(0,'Your debts'!$B$9-SUM(H23:L23)-(0)))</f>
        <v/>
      </c>
      <c r="N23" s="13">
        <f>B23-H23</f>
        <v/>
      </c>
      <c r="O23" s="13">
        <f>C23-I23</f>
        <v/>
      </c>
      <c r="P23" s="13">
        <f>D23-J23</f>
        <v/>
      </c>
      <c r="Q23" s="13">
        <f>E23-K23</f>
        <v/>
      </c>
      <c r="R23" s="13">
        <f>F23-L23</f>
        <v/>
      </c>
      <c r="S23" s="13">
        <f>G23-M23</f>
        <v/>
      </c>
      <c r="T23" s="13">
        <f>SUM(B23:G23)-SUM(N22:S22)</f>
        <v/>
      </c>
    </row>
    <row r="24">
      <c r="A24" t="n">
        <v>13</v>
      </c>
      <c r="B24" s="13">
        <f>IF(N23&gt;0.005,N23*(1+$D$2/12),0)</f>
        <v/>
      </c>
      <c r="C24" s="13">
        <f>IF(O23&gt;0.005,O23*(1+$D$3/12),0)</f>
        <v/>
      </c>
      <c r="D24" s="13">
        <f>IF(P23&gt;0.005,P23*(1+$D$4/12),0)</f>
        <v/>
      </c>
      <c r="E24" s="13">
        <f>IF(Q23&gt;0.005,Q23*(1+$D$5/12),0)</f>
        <v/>
      </c>
      <c r="F24" s="13">
        <f>IF(R23&gt;0.005,R23*(1+$D$6/12),0)</f>
        <v/>
      </c>
      <c r="G24" s="13">
        <f>IF(S23&gt;0.005,S23*(1+$D$7/12),0)</f>
        <v/>
      </c>
      <c r="H24" s="13">
        <f>MIN(B24,MAX(0,'Your debts'!$B$9-0-(MIN($E$3,C24)+MIN($E$4,D24)+MIN($E$5,E24)+MIN($E$6,F24)+MIN($E$7,G24))))</f>
        <v/>
      </c>
      <c r="I24" s="13">
        <f>MIN(C24,MAX(0,'Your debts'!$B$9-SUM(H24:H24)-(MIN($E$4,D24)+MIN($E$5,E24)+MIN($E$6,F24)+MIN($E$7,G24))))</f>
        <v/>
      </c>
      <c r="J24" s="13">
        <f>MIN(D24,MAX(0,'Your debts'!$B$9-SUM(H24:I24)-(MIN($E$5,E24)+MIN($E$6,F24)+MIN($E$7,G24))))</f>
        <v/>
      </c>
      <c r="K24" s="13">
        <f>MIN(E24,MAX(0,'Your debts'!$B$9-SUM(H24:J24)-(MIN($E$6,F24)+MIN($E$7,G24))))</f>
        <v/>
      </c>
      <c r="L24" s="13">
        <f>MIN(F24,MAX(0,'Your debts'!$B$9-SUM(H24:K24)-(MIN($E$7,G24))))</f>
        <v/>
      </c>
      <c r="M24" s="13">
        <f>MIN(G24,MAX(0,'Your debts'!$B$9-SUM(H24:L24)-(0)))</f>
        <v/>
      </c>
      <c r="N24" s="13">
        <f>B24-H24</f>
        <v/>
      </c>
      <c r="O24" s="13">
        <f>C24-I24</f>
        <v/>
      </c>
      <c r="P24" s="13">
        <f>D24-J24</f>
        <v/>
      </c>
      <c r="Q24" s="13">
        <f>E24-K24</f>
        <v/>
      </c>
      <c r="R24" s="13">
        <f>F24-L24</f>
        <v/>
      </c>
      <c r="S24" s="13">
        <f>G24-M24</f>
        <v/>
      </c>
      <c r="T24" s="13">
        <f>SUM(B24:G24)-SUM(N23:S23)</f>
        <v/>
      </c>
    </row>
    <row r="25">
      <c r="A25" t="n">
        <v>14</v>
      </c>
      <c r="B25" s="13">
        <f>IF(N24&gt;0.005,N24*(1+$D$2/12),0)</f>
        <v/>
      </c>
      <c r="C25" s="13">
        <f>IF(O24&gt;0.005,O24*(1+$D$3/12),0)</f>
        <v/>
      </c>
      <c r="D25" s="13">
        <f>IF(P24&gt;0.005,P24*(1+$D$4/12),0)</f>
        <v/>
      </c>
      <c r="E25" s="13">
        <f>IF(Q24&gt;0.005,Q24*(1+$D$5/12),0)</f>
        <v/>
      </c>
      <c r="F25" s="13">
        <f>IF(R24&gt;0.005,R24*(1+$D$6/12),0)</f>
        <v/>
      </c>
      <c r="G25" s="13">
        <f>IF(S24&gt;0.005,S24*(1+$D$7/12),0)</f>
        <v/>
      </c>
      <c r="H25" s="13">
        <f>MIN(B25,MAX(0,'Your debts'!$B$9-0-(MIN($E$3,C25)+MIN($E$4,D25)+MIN($E$5,E25)+MIN($E$6,F25)+MIN($E$7,G25))))</f>
        <v/>
      </c>
      <c r="I25" s="13">
        <f>MIN(C25,MAX(0,'Your debts'!$B$9-SUM(H25:H25)-(MIN($E$4,D25)+MIN($E$5,E25)+MIN($E$6,F25)+MIN($E$7,G25))))</f>
        <v/>
      </c>
      <c r="J25" s="13">
        <f>MIN(D25,MAX(0,'Your debts'!$B$9-SUM(H25:I25)-(MIN($E$5,E25)+MIN($E$6,F25)+MIN($E$7,G25))))</f>
        <v/>
      </c>
      <c r="K25" s="13">
        <f>MIN(E25,MAX(0,'Your debts'!$B$9-SUM(H25:J25)-(MIN($E$6,F25)+MIN($E$7,G25))))</f>
        <v/>
      </c>
      <c r="L25" s="13">
        <f>MIN(F25,MAX(0,'Your debts'!$B$9-SUM(H25:K25)-(MIN($E$7,G25))))</f>
        <v/>
      </c>
      <c r="M25" s="13">
        <f>MIN(G25,MAX(0,'Your debts'!$B$9-SUM(H25:L25)-(0)))</f>
        <v/>
      </c>
      <c r="N25" s="13">
        <f>B25-H25</f>
        <v/>
      </c>
      <c r="O25" s="13">
        <f>C25-I25</f>
        <v/>
      </c>
      <c r="P25" s="13">
        <f>D25-J25</f>
        <v/>
      </c>
      <c r="Q25" s="13">
        <f>E25-K25</f>
        <v/>
      </c>
      <c r="R25" s="13">
        <f>F25-L25</f>
        <v/>
      </c>
      <c r="S25" s="13">
        <f>G25-M25</f>
        <v/>
      </c>
      <c r="T25" s="13">
        <f>SUM(B25:G25)-SUM(N24:S24)</f>
        <v/>
      </c>
    </row>
    <row r="26">
      <c r="A26" t="n">
        <v>15</v>
      </c>
      <c r="B26" s="13">
        <f>IF(N25&gt;0.005,N25*(1+$D$2/12),0)</f>
        <v/>
      </c>
      <c r="C26" s="13">
        <f>IF(O25&gt;0.005,O25*(1+$D$3/12),0)</f>
        <v/>
      </c>
      <c r="D26" s="13">
        <f>IF(P25&gt;0.005,P25*(1+$D$4/12),0)</f>
        <v/>
      </c>
      <c r="E26" s="13">
        <f>IF(Q25&gt;0.005,Q25*(1+$D$5/12),0)</f>
        <v/>
      </c>
      <c r="F26" s="13">
        <f>IF(R25&gt;0.005,R25*(1+$D$6/12),0)</f>
        <v/>
      </c>
      <c r="G26" s="13">
        <f>IF(S25&gt;0.005,S25*(1+$D$7/12),0)</f>
        <v/>
      </c>
      <c r="H26" s="13">
        <f>MIN(B26,MAX(0,'Your debts'!$B$9-0-(MIN($E$3,C26)+MIN($E$4,D26)+MIN($E$5,E26)+MIN($E$6,F26)+MIN($E$7,G26))))</f>
        <v/>
      </c>
      <c r="I26" s="13">
        <f>MIN(C26,MAX(0,'Your debts'!$B$9-SUM(H26:H26)-(MIN($E$4,D26)+MIN($E$5,E26)+MIN($E$6,F26)+MIN($E$7,G26))))</f>
        <v/>
      </c>
      <c r="J26" s="13">
        <f>MIN(D26,MAX(0,'Your debts'!$B$9-SUM(H26:I26)-(MIN($E$5,E26)+MIN($E$6,F26)+MIN($E$7,G26))))</f>
        <v/>
      </c>
      <c r="K26" s="13">
        <f>MIN(E26,MAX(0,'Your debts'!$B$9-SUM(H26:J26)-(MIN($E$6,F26)+MIN($E$7,G26))))</f>
        <v/>
      </c>
      <c r="L26" s="13">
        <f>MIN(F26,MAX(0,'Your debts'!$B$9-SUM(H26:K26)-(MIN($E$7,G26))))</f>
        <v/>
      </c>
      <c r="M26" s="13">
        <f>MIN(G26,MAX(0,'Your debts'!$B$9-SUM(H26:L26)-(0)))</f>
        <v/>
      </c>
      <c r="N26" s="13">
        <f>B26-H26</f>
        <v/>
      </c>
      <c r="O26" s="13">
        <f>C26-I26</f>
        <v/>
      </c>
      <c r="P26" s="13">
        <f>D26-J26</f>
        <v/>
      </c>
      <c r="Q26" s="13">
        <f>E26-K26</f>
        <v/>
      </c>
      <c r="R26" s="13">
        <f>F26-L26</f>
        <v/>
      </c>
      <c r="S26" s="13">
        <f>G26-M26</f>
        <v/>
      </c>
      <c r="T26" s="13">
        <f>SUM(B26:G26)-SUM(N25:S25)</f>
        <v/>
      </c>
    </row>
    <row r="27">
      <c r="A27" t="n">
        <v>16</v>
      </c>
      <c r="B27" s="13">
        <f>IF(N26&gt;0.005,N26*(1+$D$2/12),0)</f>
        <v/>
      </c>
      <c r="C27" s="13">
        <f>IF(O26&gt;0.005,O26*(1+$D$3/12),0)</f>
        <v/>
      </c>
      <c r="D27" s="13">
        <f>IF(P26&gt;0.005,P26*(1+$D$4/12),0)</f>
        <v/>
      </c>
      <c r="E27" s="13">
        <f>IF(Q26&gt;0.005,Q26*(1+$D$5/12),0)</f>
        <v/>
      </c>
      <c r="F27" s="13">
        <f>IF(R26&gt;0.005,R26*(1+$D$6/12),0)</f>
        <v/>
      </c>
      <c r="G27" s="13">
        <f>IF(S26&gt;0.005,S26*(1+$D$7/12),0)</f>
        <v/>
      </c>
      <c r="H27" s="13">
        <f>MIN(B27,MAX(0,'Your debts'!$B$9-0-(MIN($E$3,C27)+MIN($E$4,D27)+MIN($E$5,E27)+MIN($E$6,F27)+MIN($E$7,G27))))</f>
        <v/>
      </c>
      <c r="I27" s="13">
        <f>MIN(C27,MAX(0,'Your debts'!$B$9-SUM(H27:H27)-(MIN($E$4,D27)+MIN($E$5,E27)+MIN($E$6,F27)+MIN($E$7,G27))))</f>
        <v/>
      </c>
      <c r="J27" s="13">
        <f>MIN(D27,MAX(0,'Your debts'!$B$9-SUM(H27:I27)-(MIN($E$5,E27)+MIN($E$6,F27)+MIN($E$7,G27))))</f>
        <v/>
      </c>
      <c r="K27" s="13">
        <f>MIN(E27,MAX(0,'Your debts'!$B$9-SUM(H27:J27)-(MIN($E$6,F27)+MIN($E$7,G27))))</f>
        <v/>
      </c>
      <c r="L27" s="13">
        <f>MIN(F27,MAX(0,'Your debts'!$B$9-SUM(H27:K27)-(MIN($E$7,G27))))</f>
        <v/>
      </c>
      <c r="M27" s="13">
        <f>MIN(G27,MAX(0,'Your debts'!$B$9-SUM(H27:L27)-(0)))</f>
        <v/>
      </c>
      <c r="N27" s="13">
        <f>B27-H27</f>
        <v/>
      </c>
      <c r="O27" s="13">
        <f>C27-I27</f>
        <v/>
      </c>
      <c r="P27" s="13">
        <f>D27-J27</f>
        <v/>
      </c>
      <c r="Q27" s="13">
        <f>E27-K27</f>
        <v/>
      </c>
      <c r="R27" s="13">
        <f>F27-L27</f>
        <v/>
      </c>
      <c r="S27" s="13">
        <f>G27-M27</f>
        <v/>
      </c>
      <c r="T27" s="13">
        <f>SUM(B27:G27)-SUM(N26:S26)</f>
        <v/>
      </c>
    </row>
    <row r="28">
      <c r="A28" t="n">
        <v>17</v>
      </c>
      <c r="B28" s="13">
        <f>IF(N27&gt;0.005,N27*(1+$D$2/12),0)</f>
        <v/>
      </c>
      <c r="C28" s="13">
        <f>IF(O27&gt;0.005,O27*(1+$D$3/12),0)</f>
        <v/>
      </c>
      <c r="D28" s="13">
        <f>IF(P27&gt;0.005,P27*(1+$D$4/12),0)</f>
        <v/>
      </c>
      <c r="E28" s="13">
        <f>IF(Q27&gt;0.005,Q27*(1+$D$5/12),0)</f>
        <v/>
      </c>
      <c r="F28" s="13">
        <f>IF(R27&gt;0.005,R27*(1+$D$6/12),0)</f>
        <v/>
      </c>
      <c r="G28" s="13">
        <f>IF(S27&gt;0.005,S27*(1+$D$7/12),0)</f>
        <v/>
      </c>
      <c r="H28" s="13">
        <f>MIN(B28,MAX(0,'Your debts'!$B$9-0-(MIN($E$3,C28)+MIN($E$4,D28)+MIN($E$5,E28)+MIN($E$6,F28)+MIN($E$7,G28))))</f>
        <v/>
      </c>
      <c r="I28" s="13">
        <f>MIN(C28,MAX(0,'Your debts'!$B$9-SUM(H28:H28)-(MIN($E$4,D28)+MIN($E$5,E28)+MIN($E$6,F28)+MIN($E$7,G28))))</f>
        <v/>
      </c>
      <c r="J28" s="13">
        <f>MIN(D28,MAX(0,'Your debts'!$B$9-SUM(H28:I28)-(MIN($E$5,E28)+MIN($E$6,F28)+MIN($E$7,G28))))</f>
        <v/>
      </c>
      <c r="K28" s="13">
        <f>MIN(E28,MAX(0,'Your debts'!$B$9-SUM(H28:J28)-(MIN($E$6,F28)+MIN($E$7,G28))))</f>
        <v/>
      </c>
      <c r="L28" s="13">
        <f>MIN(F28,MAX(0,'Your debts'!$B$9-SUM(H28:K28)-(MIN($E$7,G28))))</f>
        <v/>
      </c>
      <c r="M28" s="13">
        <f>MIN(G28,MAX(0,'Your debts'!$B$9-SUM(H28:L28)-(0)))</f>
        <v/>
      </c>
      <c r="N28" s="13">
        <f>B28-H28</f>
        <v/>
      </c>
      <c r="O28" s="13">
        <f>C28-I28</f>
        <v/>
      </c>
      <c r="P28" s="13">
        <f>D28-J28</f>
        <v/>
      </c>
      <c r="Q28" s="13">
        <f>E28-K28</f>
        <v/>
      </c>
      <c r="R28" s="13">
        <f>F28-L28</f>
        <v/>
      </c>
      <c r="S28" s="13">
        <f>G28-M28</f>
        <v/>
      </c>
      <c r="T28" s="13">
        <f>SUM(B28:G28)-SUM(N27:S27)</f>
        <v/>
      </c>
    </row>
    <row r="29">
      <c r="A29" t="n">
        <v>18</v>
      </c>
      <c r="B29" s="13">
        <f>IF(N28&gt;0.005,N28*(1+$D$2/12),0)</f>
        <v/>
      </c>
      <c r="C29" s="13">
        <f>IF(O28&gt;0.005,O28*(1+$D$3/12),0)</f>
        <v/>
      </c>
      <c r="D29" s="13">
        <f>IF(P28&gt;0.005,P28*(1+$D$4/12),0)</f>
        <v/>
      </c>
      <c r="E29" s="13">
        <f>IF(Q28&gt;0.005,Q28*(1+$D$5/12),0)</f>
        <v/>
      </c>
      <c r="F29" s="13">
        <f>IF(R28&gt;0.005,R28*(1+$D$6/12),0)</f>
        <v/>
      </c>
      <c r="G29" s="13">
        <f>IF(S28&gt;0.005,S28*(1+$D$7/12),0)</f>
        <v/>
      </c>
      <c r="H29" s="13">
        <f>MIN(B29,MAX(0,'Your debts'!$B$9-0-(MIN($E$3,C29)+MIN($E$4,D29)+MIN($E$5,E29)+MIN($E$6,F29)+MIN($E$7,G29))))</f>
        <v/>
      </c>
      <c r="I29" s="13">
        <f>MIN(C29,MAX(0,'Your debts'!$B$9-SUM(H29:H29)-(MIN($E$4,D29)+MIN($E$5,E29)+MIN($E$6,F29)+MIN($E$7,G29))))</f>
        <v/>
      </c>
      <c r="J29" s="13">
        <f>MIN(D29,MAX(0,'Your debts'!$B$9-SUM(H29:I29)-(MIN($E$5,E29)+MIN($E$6,F29)+MIN($E$7,G29))))</f>
        <v/>
      </c>
      <c r="K29" s="13">
        <f>MIN(E29,MAX(0,'Your debts'!$B$9-SUM(H29:J29)-(MIN($E$6,F29)+MIN($E$7,G29))))</f>
        <v/>
      </c>
      <c r="L29" s="13">
        <f>MIN(F29,MAX(0,'Your debts'!$B$9-SUM(H29:K29)-(MIN($E$7,G29))))</f>
        <v/>
      </c>
      <c r="M29" s="13">
        <f>MIN(G29,MAX(0,'Your debts'!$B$9-SUM(H29:L29)-(0)))</f>
        <v/>
      </c>
      <c r="N29" s="13">
        <f>B29-H29</f>
        <v/>
      </c>
      <c r="O29" s="13">
        <f>C29-I29</f>
        <v/>
      </c>
      <c r="P29" s="13">
        <f>D29-J29</f>
        <v/>
      </c>
      <c r="Q29" s="13">
        <f>E29-K29</f>
        <v/>
      </c>
      <c r="R29" s="13">
        <f>F29-L29</f>
        <v/>
      </c>
      <c r="S29" s="13">
        <f>G29-M29</f>
        <v/>
      </c>
      <c r="T29" s="13">
        <f>SUM(B29:G29)-SUM(N28:S28)</f>
        <v/>
      </c>
    </row>
    <row r="30">
      <c r="A30" t="n">
        <v>19</v>
      </c>
      <c r="B30" s="13">
        <f>IF(N29&gt;0.005,N29*(1+$D$2/12),0)</f>
        <v/>
      </c>
      <c r="C30" s="13">
        <f>IF(O29&gt;0.005,O29*(1+$D$3/12),0)</f>
        <v/>
      </c>
      <c r="D30" s="13">
        <f>IF(P29&gt;0.005,P29*(1+$D$4/12),0)</f>
        <v/>
      </c>
      <c r="E30" s="13">
        <f>IF(Q29&gt;0.005,Q29*(1+$D$5/12),0)</f>
        <v/>
      </c>
      <c r="F30" s="13">
        <f>IF(R29&gt;0.005,R29*(1+$D$6/12),0)</f>
        <v/>
      </c>
      <c r="G30" s="13">
        <f>IF(S29&gt;0.005,S29*(1+$D$7/12),0)</f>
        <v/>
      </c>
      <c r="H30" s="13">
        <f>MIN(B30,MAX(0,'Your debts'!$B$9-0-(MIN($E$3,C30)+MIN($E$4,D30)+MIN($E$5,E30)+MIN($E$6,F30)+MIN($E$7,G30))))</f>
        <v/>
      </c>
      <c r="I30" s="13">
        <f>MIN(C30,MAX(0,'Your debts'!$B$9-SUM(H30:H30)-(MIN($E$4,D30)+MIN($E$5,E30)+MIN($E$6,F30)+MIN($E$7,G30))))</f>
        <v/>
      </c>
      <c r="J30" s="13">
        <f>MIN(D30,MAX(0,'Your debts'!$B$9-SUM(H30:I30)-(MIN($E$5,E30)+MIN($E$6,F30)+MIN($E$7,G30))))</f>
        <v/>
      </c>
      <c r="K30" s="13">
        <f>MIN(E30,MAX(0,'Your debts'!$B$9-SUM(H30:J30)-(MIN($E$6,F30)+MIN($E$7,G30))))</f>
        <v/>
      </c>
      <c r="L30" s="13">
        <f>MIN(F30,MAX(0,'Your debts'!$B$9-SUM(H30:K30)-(MIN($E$7,G30))))</f>
        <v/>
      </c>
      <c r="M30" s="13">
        <f>MIN(G30,MAX(0,'Your debts'!$B$9-SUM(H30:L30)-(0)))</f>
        <v/>
      </c>
      <c r="N30" s="13">
        <f>B30-H30</f>
        <v/>
      </c>
      <c r="O30" s="13">
        <f>C30-I30</f>
        <v/>
      </c>
      <c r="P30" s="13">
        <f>D30-J30</f>
        <v/>
      </c>
      <c r="Q30" s="13">
        <f>E30-K30</f>
        <v/>
      </c>
      <c r="R30" s="13">
        <f>F30-L30</f>
        <v/>
      </c>
      <c r="S30" s="13">
        <f>G30-M30</f>
        <v/>
      </c>
      <c r="T30" s="13">
        <f>SUM(B30:G30)-SUM(N29:S29)</f>
        <v/>
      </c>
    </row>
    <row r="31">
      <c r="A31" t="n">
        <v>20</v>
      </c>
      <c r="B31" s="13">
        <f>IF(N30&gt;0.005,N30*(1+$D$2/12),0)</f>
        <v/>
      </c>
      <c r="C31" s="13">
        <f>IF(O30&gt;0.005,O30*(1+$D$3/12),0)</f>
        <v/>
      </c>
      <c r="D31" s="13">
        <f>IF(P30&gt;0.005,P30*(1+$D$4/12),0)</f>
        <v/>
      </c>
      <c r="E31" s="13">
        <f>IF(Q30&gt;0.005,Q30*(1+$D$5/12),0)</f>
        <v/>
      </c>
      <c r="F31" s="13">
        <f>IF(R30&gt;0.005,R30*(1+$D$6/12),0)</f>
        <v/>
      </c>
      <c r="G31" s="13">
        <f>IF(S30&gt;0.005,S30*(1+$D$7/12),0)</f>
        <v/>
      </c>
      <c r="H31" s="13">
        <f>MIN(B31,MAX(0,'Your debts'!$B$9-0-(MIN($E$3,C31)+MIN($E$4,D31)+MIN($E$5,E31)+MIN($E$6,F31)+MIN($E$7,G31))))</f>
        <v/>
      </c>
      <c r="I31" s="13">
        <f>MIN(C31,MAX(0,'Your debts'!$B$9-SUM(H31:H31)-(MIN($E$4,D31)+MIN($E$5,E31)+MIN($E$6,F31)+MIN($E$7,G31))))</f>
        <v/>
      </c>
      <c r="J31" s="13">
        <f>MIN(D31,MAX(0,'Your debts'!$B$9-SUM(H31:I31)-(MIN($E$5,E31)+MIN($E$6,F31)+MIN($E$7,G31))))</f>
        <v/>
      </c>
      <c r="K31" s="13">
        <f>MIN(E31,MAX(0,'Your debts'!$B$9-SUM(H31:J31)-(MIN($E$6,F31)+MIN($E$7,G31))))</f>
        <v/>
      </c>
      <c r="L31" s="13">
        <f>MIN(F31,MAX(0,'Your debts'!$B$9-SUM(H31:K31)-(MIN($E$7,G31))))</f>
        <v/>
      </c>
      <c r="M31" s="13">
        <f>MIN(G31,MAX(0,'Your debts'!$B$9-SUM(H31:L31)-(0)))</f>
        <v/>
      </c>
      <c r="N31" s="13">
        <f>B31-H31</f>
        <v/>
      </c>
      <c r="O31" s="13">
        <f>C31-I31</f>
        <v/>
      </c>
      <c r="P31" s="13">
        <f>D31-J31</f>
        <v/>
      </c>
      <c r="Q31" s="13">
        <f>E31-K31</f>
        <v/>
      </c>
      <c r="R31" s="13">
        <f>F31-L31</f>
        <v/>
      </c>
      <c r="S31" s="13">
        <f>G31-M31</f>
        <v/>
      </c>
      <c r="T31" s="13">
        <f>SUM(B31:G31)-SUM(N30:S30)</f>
        <v/>
      </c>
    </row>
    <row r="32">
      <c r="A32" t="n">
        <v>21</v>
      </c>
      <c r="B32" s="13">
        <f>IF(N31&gt;0.005,N31*(1+$D$2/12),0)</f>
        <v/>
      </c>
      <c r="C32" s="13">
        <f>IF(O31&gt;0.005,O31*(1+$D$3/12),0)</f>
        <v/>
      </c>
      <c r="D32" s="13">
        <f>IF(P31&gt;0.005,P31*(1+$D$4/12),0)</f>
        <v/>
      </c>
      <c r="E32" s="13">
        <f>IF(Q31&gt;0.005,Q31*(1+$D$5/12),0)</f>
        <v/>
      </c>
      <c r="F32" s="13">
        <f>IF(R31&gt;0.005,R31*(1+$D$6/12),0)</f>
        <v/>
      </c>
      <c r="G32" s="13">
        <f>IF(S31&gt;0.005,S31*(1+$D$7/12),0)</f>
        <v/>
      </c>
      <c r="H32" s="13">
        <f>MIN(B32,MAX(0,'Your debts'!$B$9-0-(MIN($E$3,C32)+MIN($E$4,D32)+MIN($E$5,E32)+MIN($E$6,F32)+MIN($E$7,G32))))</f>
        <v/>
      </c>
      <c r="I32" s="13">
        <f>MIN(C32,MAX(0,'Your debts'!$B$9-SUM(H32:H32)-(MIN($E$4,D32)+MIN($E$5,E32)+MIN($E$6,F32)+MIN($E$7,G32))))</f>
        <v/>
      </c>
      <c r="J32" s="13">
        <f>MIN(D32,MAX(0,'Your debts'!$B$9-SUM(H32:I32)-(MIN($E$5,E32)+MIN($E$6,F32)+MIN($E$7,G32))))</f>
        <v/>
      </c>
      <c r="K32" s="13">
        <f>MIN(E32,MAX(0,'Your debts'!$B$9-SUM(H32:J32)-(MIN($E$6,F32)+MIN($E$7,G32))))</f>
        <v/>
      </c>
      <c r="L32" s="13">
        <f>MIN(F32,MAX(0,'Your debts'!$B$9-SUM(H32:K32)-(MIN($E$7,G32))))</f>
        <v/>
      </c>
      <c r="M32" s="13">
        <f>MIN(G32,MAX(0,'Your debts'!$B$9-SUM(H32:L32)-(0)))</f>
        <v/>
      </c>
      <c r="N32" s="13">
        <f>B32-H32</f>
        <v/>
      </c>
      <c r="O32" s="13">
        <f>C32-I32</f>
        <v/>
      </c>
      <c r="P32" s="13">
        <f>D32-J32</f>
        <v/>
      </c>
      <c r="Q32" s="13">
        <f>E32-K32</f>
        <v/>
      </c>
      <c r="R32" s="13">
        <f>F32-L32</f>
        <v/>
      </c>
      <c r="S32" s="13">
        <f>G32-M32</f>
        <v/>
      </c>
      <c r="T32" s="13">
        <f>SUM(B32:G32)-SUM(N31:S31)</f>
        <v/>
      </c>
    </row>
    <row r="33">
      <c r="A33" t="n">
        <v>22</v>
      </c>
      <c r="B33" s="13">
        <f>IF(N32&gt;0.005,N32*(1+$D$2/12),0)</f>
        <v/>
      </c>
      <c r="C33" s="13">
        <f>IF(O32&gt;0.005,O32*(1+$D$3/12),0)</f>
        <v/>
      </c>
      <c r="D33" s="13">
        <f>IF(P32&gt;0.005,P32*(1+$D$4/12),0)</f>
        <v/>
      </c>
      <c r="E33" s="13">
        <f>IF(Q32&gt;0.005,Q32*(1+$D$5/12),0)</f>
        <v/>
      </c>
      <c r="F33" s="13">
        <f>IF(R32&gt;0.005,R32*(1+$D$6/12),0)</f>
        <v/>
      </c>
      <c r="G33" s="13">
        <f>IF(S32&gt;0.005,S32*(1+$D$7/12),0)</f>
        <v/>
      </c>
      <c r="H33" s="13">
        <f>MIN(B33,MAX(0,'Your debts'!$B$9-0-(MIN($E$3,C33)+MIN($E$4,D33)+MIN($E$5,E33)+MIN($E$6,F33)+MIN($E$7,G33))))</f>
        <v/>
      </c>
      <c r="I33" s="13">
        <f>MIN(C33,MAX(0,'Your debts'!$B$9-SUM(H33:H33)-(MIN($E$4,D33)+MIN($E$5,E33)+MIN($E$6,F33)+MIN($E$7,G33))))</f>
        <v/>
      </c>
      <c r="J33" s="13">
        <f>MIN(D33,MAX(0,'Your debts'!$B$9-SUM(H33:I33)-(MIN($E$5,E33)+MIN($E$6,F33)+MIN($E$7,G33))))</f>
        <v/>
      </c>
      <c r="K33" s="13">
        <f>MIN(E33,MAX(0,'Your debts'!$B$9-SUM(H33:J33)-(MIN($E$6,F33)+MIN($E$7,G33))))</f>
        <v/>
      </c>
      <c r="L33" s="13">
        <f>MIN(F33,MAX(0,'Your debts'!$B$9-SUM(H33:K33)-(MIN($E$7,G33))))</f>
        <v/>
      </c>
      <c r="M33" s="13">
        <f>MIN(G33,MAX(0,'Your debts'!$B$9-SUM(H33:L33)-(0)))</f>
        <v/>
      </c>
      <c r="N33" s="13">
        <f>B33-H33</f>
        <v/>
      </c>
      <c r="O33" s="13">
        <f>C33-I33</f>
        <v/>
      </c>
      <c r="P33" s="13">
        <f>D33-J33</f>
        <v/>
      </c>
      <c r="Q33" s="13">
        <f>E33-K33</f>
        <v/>
      </c>
      <c r="R33" s="13">
        <f>F33-L33</f>
        <v/>
      </c>
      <c r="S33" s="13">
        <f>G33-M33</f>
        <v/>
      </c>
      <c r="T33" s="13">
        <f>SUM(B33:G33)-SUM(N32:S32)</f>
        <v/>
      </c>
    </row>
    <row r="34">
      <c r="A34" t="n">
        <v>23</v>
      </c>
      <c r="B34" s="13">
        <f>IF(N33&gt;0.005,N33*(1+$D$2/12),0)</f>
        <v/>
      </c>
      <c r="C34" s="13">
        <f>IF(O33&gt;0.005,O33*(1+$D$3/12),0)</f>
        <v/>
      </c>
      <c r="D34" s="13">
        <f>IF(P33&gt;0.005,P33*(1+$D$4/12),0)</f>
        <v/>
      </c>
      <c r="E34" s="13">
        <f>IF(Q33&gt;0.005,Q33*(1+$D$5/12),0)</f>
        <v/>
      </c>
      <c r="F34" s="13">
        <f>IF(R33&gt;0.005,R33*(1+$D$6/12),0)</f>
        <v/>
      </c>
      <c r="G34" s="13">
        <f>IF(S33&gt;0.005,S33*(1+$D$7/12),0)</f>
        <v/>
      </c>
      <c r="H34" s="13">
        <f>MIN(B34,MAX(0,'Your debts'!$B$9-0-(MIN($E$3,C34)+MIN($E$4,D34)+MIN($E$5,E34)+MIN($E$6,F34)+MIN($E$7,G34))))</f>
        <v/>
      </c>
      <c r="I34" s="13">
        <f>MIN(C34,MAX(0,'Your debts'!$B$9-SUM(H34:H34)-(MIN($E$4,D34)+MIN($E$5,E34)+MIN($E$6,F34)+MIN($E$7,G34))))</f>
        <v/>
      </c>
      <c r="J34" s="13">
        <f>MIN(D34,MAX(0,'Your debts'!$B$9-SUM(H34:I34)-(MIN($E$5,E34)+MIN($E$6,F34)+MIN($E$7,G34))))</f>
        <v/>
      </c>
      <c r="K34" s="13">
        <f>MIN(E34,MAX(0,'Your debts'!$B$9-SUM(H34:J34)-(MIN($E$6,F34)+MIN($E$7,G34))))</f>
        <v/>
      </c>
      <c r="L34" s="13">
        <f>MIN(F34,MAX(0,'Your debts'!$B$9-SUM(H34:K34)-(MIN($E$7,G34))))</f>
        <v/>
      </c>
      <c r="M34" s="13">
        <f>MIN(G34,MAX(0,'Your debts'!$B$9-SUM(H34:L34)-(0)))</f>
        <v/>
      </c>
      <c r="N34" s="13">
        <f>B34-H34</f>
        <v/>
      </c>
      <c r="O34" s="13">
        <f>C34-I34</f>
        <v/>
      </c>
      <c r="P34" s="13">
        <f>D34-J34</f>
        <v/>
      </c>
      <c r="Q34" s="13">
        <f>E34-K34</f>
        <v/>
      </c>
      <c r="R34" s="13">
        <f>F34-L34</f>
        <v/>
      </c>
      <c r="S34" s="13">
        <f>G34-M34</f>
        <v/>
      </c>
      <c r="T34" s="13">
        <f>SUM(B34:G34)-SUM(N33:S33)</f>
        <v/>
      </c>
    </row>
    <row r="35">
      <c r="A35" t="n">
        <v>24</v>
      </c>
      <c r="B35" s="13">
        <f>IF(N34&gt;0.005,N34*(1+$D$2/12),0)</f>
        <v/>
      </c>
      <c r="C35" s="13">
        <f>IF(O34&gt;0.005,O34*(1+$D$3/12),0)</f>
        <v/>
      </c>
      <c r="D35" s="13">
        <f>IF(P34&gt;0.005,P34*(1+$D$4/12),0)</f>
        <v/>
      </c>
      <c r="E35" s="13">
        <f>IF(Q34&gt;0.005,Q34*(1+$D$5/12),0)</f>
        <v/>
      </c>
      <c r="F35" s="13">
        <f>IF(R34&gt;0.005,R34*(1+$D$6/12),0)</f>
        <v/>
      </c>
      <c r="G35" s="13">
        <f>IF(S34&gt;0.005,S34*(1+$D$7/12),0)</f>
        <v/>
      </c>
      <c r="H35" s="13">
        <f>MIN(B35,MAX(0,'Your debts'!$B$9-0-(MIN($E$3,C35)+MIN($E$4,D35)+MIN($E$5,E35)+MIN($E$6,F35)+MIN($E$7,G35))))</f>
        <v/>
      </c>
      <c r="I35" s="13">
        <f>MIN(C35,MAX(0,'Your debts'!$B$9-SUM(H35:H35)-(MIN($E$4,D35)+MIN($E$5,E35)+MIN($E$6,F35)+MIN($E$7,G35))))</f>
        <v/>
      </c>
      <c r="J35" s="13">
        <f>MIN(D35,MAX(0,'Your debts'!$B$9-SUM(H35:I35)-(MIN($E$5,E35)+MIN($E$6,F35)+MIN($E$7,G35))))</f>
        <v/>
      </c>
      <c r="K35" s="13">
        <f>MIN(E35,MAX(0,'Your debts'!$B$9-SUM(H35:J35)-(MIN($E$6,F35)+MIN($E$7,G35))))</f>
        <v/>
      </c>
      <c r="L35" s="13">
        <f>MIN(F35,MAX(0,'Your debts'!$B$9-SUM(H35:K35)-(MIN($E$7,G35))))</f>
        <v/>
      </c>
      <c r="M35" s="13">
        <f>MIN(G35,MAX(0,'Your debts'!$B$9-SUM(H35:L35)-(0)))</f>
        <v/>
      </c>
      <c r="N35" s="13">
        <f>B35-H35</f>
        <v/>
      </c>
      <c r="O35" s="13">
        <f>C35-I35</f>
        <v/>
      </c>
      <c r="P35" s="13">
        <f>D35-J35</f>
        <v/>
      </c>
      <c r="Q35" s="13">
        <f>E35-K35</f>
        <v/>
      </c>
      <c r="R35" s="13">
        <f>F35-L35</f>
        <v/>
      </c>
      <c r="S35" s="13">
        <f>G35-M35</f>
        <v/>
      </c>
      <c r="T35" s="13">
        <f>SUM(B35:G35)-SUM(N34:S34)</f>
        <v/>
      </c>
    </row>
    <row r="36">
      <c r="A36" t="n">
        <v>25</v>
      </c>
      <c r="B36" s="13">
        <f>IF(N35&gt;0.005,N35*(1+$D$2/12),0)</f>
        <v/>
      </c>
      <c r="C36" s="13">
        <f>IF(O35&gt;0.005,O35*(1+$D$3/12),0)</f>
        <v/>
      </c>
      <c r="D36" s="13">
        <f>IF(P35&gt;0.005,P35*(1+$D$4/12),0)</f>
        <v/>
      </c>
      <c r="E36" s="13">
        <f>IF(Q35&gt;0.005,Q35*(1+$D$5/12),0)</f>
        <v/>
      </c>
      <c r="F36" s="13">
        <f>IF(R35&gt;0.005,R35*(1+$D$6/12),0)</f>
        <v/>
      </c>
      <c r="G36" s="13">
        <f>IF(S35&gt;0.005,S35*(1+$D$7/12),0)</f>
        <v/>
      </c>
      <c r="H36" s="13">
        <f>MIN(B36,MAX(0,'Your debts'!$B$9-0-(MIN($E$3,C36)+MIN($E$4,D36)+MIN($E$5,E36)+MIN($E$6,F36)+MIN($E$7,G36))))</f>
        <v/>
      </c>
      <c r="I36" s="13">
        <f>MIN(C36,MAX(0,'Your debts'!$B$9-SUM(H36:H36)-(MIN($E$4,D36)+MIN($E$5,E36)+MIN($E$6,F36)+MIN($E$7,G36))))</f>
        <v/>
      </c>
      <c r="J36" s="13">
        <f>MIN(D36,MAX(0,'Your debts'!$B$9-SUM(H36:I36)-(MIN($E$5,E36)+MIN($E$6,F36)+MIN($E$7,G36))))</f>
        <v/>
      </c>
      <c r="K36" s="13">
        <f>MIN(E36,MAX(0,'Your debts'!$B$9-SUM(H36:J36)-(MIN($E$6,F36)+MIN($E$7,G36))))</f>
        <v/>
      </c>
      <c r="L36" s="13">
        <f>MIN(F36,MAX(0,'Your debts'!$B$9-SUM(H36:K36)-(MIN($E$7,G36))))</f>
        <v/>
      </c>
      <c r="M36" s="13">
        <f>MIN(G36,MAX(0,'Your debts'!$B$9-SUM(H36:L36)-(0)))</f>
        <v/>
      </c>
      <c r="N36" s="13">
        <f>B36-H36</f>
        <v/>
      </c>
      <c r="O36" s="13">
        <f>C36-I36</f>
        <v/>
      </c>
      <c r="P36" s="13">
        <f>D36-J36</f>
        <v/>
      </c>
      <c r="Q36" s="13">
        <f>E36-K36</f>
        <v/>
      </c>
      <c r="R36" s="13">
        <f>F36-L36</f>
        <v/>
      </c>
      <c r="S36" s="13">
        <f>G36-M36</f>
        <v/>
      </c>
      <c r="T36" s="13">
        <f>SUM(B36:G36)-SUM(N35:S35)</f>
        <v/>
      </c>
    </row>
    <row r="37">
      <c r="A37" t="n">
        <v>26</v>
      </c>
      <c r="B37" s="13">
        <f>IF(N36&gt;0.005,N36*(1+$D$2/12),0)</f>
        <v/>
      </c>
      <c r="C37" s="13">
        <f>IF(O36&gt;0.005,O36*(1+$D$3/12),0)</f>
        <v/>
      </c>
      <c r="D37" s="13">
        <f>IF(P36&gt;0.005,P36*(1+$D$4/12),0)</f>
        <v/>
      </c>
      <c r="E37" s="13">
        <f>IF(Q36&gt;0.005,Q36*(1+$D$5/12),0)</f>
        <v/>
      </c>
      <c r="F37" s="13">
        <f>IF(R36&gt;0.005,R36*(1+$D$6/12),0)</f>
        <v/>
      </c>
      <c r="G37" s="13">
        <f>IF(S36&gt;0.005,S36*(1+$D$7/12),0)</f>
        <v/>
      </c>
      <c r="H37" s="13">
        <f>MIN(B37,MAX(0,'Your debts'!$B$9-0-(MIN($E$3,C37)+MIN($E$4,D37)+MIN($E$5,E37)+MIN($E$6,F37)+MIN($E$7,G37))))</f>
        <v/>
      </c>
      <c r="I37" s="13">
        <f>MIN(C37,MAX(0,'Your debts'!$B$9-SUM(H37:H37)-(MIN($E$4,D37)+MIN($E$5,E37)+MIN($E$6,F37)+MIN($E$7,G37))))</f>
        <v/>
      </c>
      <c r="J37" s="13">
        <f>MIN(D37,MAX(0,'Your debts'!$B$9-SUM(H37:I37)-(MIN($E$5,E37)+MIN($E$6,F37)+MIN($E$7,G37))))</f>
        <v/>
      </c>
      <c r="K37" s="13">
        <f>MIN(E37,MAX(0,'Your debts'!$B$9-SUM(H37:J37)-(MIN($E$6,F37)+MIN($E$7,G37))))</f>
        <v/>
      </c>
      <c r="L37" s="13">
        <f>MIN(F37,MAX(0,'Your debts'!$B$9-SUM(H37:K37)-(MIN($E$7,G37))))</f>
        <v/>
      </c>
      <c r="M37" s="13">
        <f>MIN(G37,MAX(0,'Your debts'!$B$9-SUM(H37:L37)-(0)))</f>
        <v/>
      </c>
      <c r="N37" s="13">
        <f>B37-H37</f>
        <v/>
      </c>
      <c r="O37" s="13">
        <f>C37-I37</f>
        <v/>
      </c>
      <c r="P37" s="13">
        <f>D37-J37</f>
        <v/>
      </c>
      <c r="Q37" s="13">
        <f>E37-K37</f>
        <v/>
      </c>
      <c r="R37" s="13">
        <f>F37-L37</f>
        <v/>
      </c>
      <c r="S37" s="13">
        <f>G37-M37</f>
        <v/>
      </c>
      <c r="T37" s="13">
        <f>SUM(B37:G37)-SUM(N36:S36)</f>
        <v/>
      </c>
    </row>
    <row r="38">
      <c r="A38" t="n">
        <v>27</v>
      </c>
      <c r="B38" s="13">
        <f>IF(N37&gt;0.005,N37*(1+$D$2/12),0)</f>
        <v/>
      </c>
      <c r="C38" s="13">
        <f>IF(O37&gt;0.005,O37*(1+$D$3/12),0)</f>
        <v/>
      </c>
      <c r="D38" s="13">
        <f>IF(P37&gt;0.005,P37*(1+$D$4/12),0)</f>
        <v/>
      </c>
      <c r="E38" s="13">
        <f>IF(Q37&gt;0.005,Q37*(1+$D$5/12),0)</f>
        <v/>
      </c>
      <c r="F38" s="13">
        <f>IF(R37&gt;0.005,R37*(1+$D$6/12),0)</f>
        <v/>
      </c>
      <c r="G38" s="13">
        <f>IF(S37&gt;0.005,S37*(1+$D$7/12),0)</f>
        <v/>
      </c>
      <c r="H38" s="13">
        <f>MIN(B38,MAX(0,'Your debts'!$B$9-0-(MIN($E$3,C38)+MIN($E$4,D38)+MIN($E$5,E38)+MIN($E$6,F38)+MIN($E$7,G38))))</f>
        <v/>
      </c>
      <c r="I38" s="13">
        <f>MIN(C38,MAX(0,'Your debts'!$B$9-SUM(H38:H38)-(MIN($E$4,D38)+MIN($E$5,E38)+MIN($E$6,F38)+MIN($E$7,G38))))</f>
        <v/>
      </c>
      <c r="J38" s="13">
        <f>MIN(D38,MAX(0,'Your debts'!$B$9-SUM(H38:I38)-(MIN($E$5,E38)+MIN($E$6,F38)+MIN($E$7,G38))))</f>
        <v/>
      </c>
      <c r="K38" s="13">
        <f>MIN(E38,MAX(0,'Your debts'!$B$9-SUM(H38:J38)-(MIN($E$6,F38)+MIN($E$7,G38))))</f>
        <v/>
      </c>
      <c r="L38" s="13">
        <f>MIN(F38,MAX(0,'Your debts'!$B$9-SUM(H38:K38)-(MIN($E$7,G38))))</f>
        <v/>
      </c>
      <c r="M38" s="13">
        <f>MIN(G38,MAX(0,'Your debts'!$B$9-SUM(H38:L38)-(0)))</f>
        <v/>
      </c>
      <c r="N38" s="13">
        <f>B38-H38</f>
        <v/>
      </c>
      <c r="O38" s="13">
        <f>C38-I38</f>
        <v/>
      </c>
      <c r="P38" s="13">
        <f>D38-J38</f>
        <v/>
      </c>
      <c r="Q38" s="13">
        <f>E38-K38</f>
        <v/>
      </c>
      <c r="R38" s="13">
        <f>F38-L38</f>
        <v/>
      </c>
      <c r="S38" s="13">
        <f>G38-M38</f>
        <v/>
      </c>
      <c r="T38" s="13">
        <f>SUM(B38:G38)-SUM(N37:S37)</f>
        <v/>
      </c>
    </row>
    <row r="39">
      <c r="A39" t="n">
        <v>28</v>
      </c>
      <c r="B39" s="13">
        <f>IF(N38&gt;0.005,N38*(1+$D$2/12),0)</f>
        <v/>
      </c>
      <c r="C39" s="13">
        <f>IF(O38&gt;0.005,O38*(1+$D$3/12),0)</f>
        <v/>
      </c>
      <c r="D39" s="13">
        <f>IF(P38&gt;0.005,P38*(1+$D$4/12),0)</f>
        <v/>
      </c>
      <c r="E39" s="13">
        <f>IF(Q38&gt;0.005,Q38*(1+$D$5/12),0)</f>
        <v/>
      </c>
      <c r="F39" s="13">
        <f>IF(R38&gt;0.005,R38*(1+$D$6/12),0)</f>
        <v/>
      </c>
      <c r="G39" s="13">
        <f>IF(S38&gt;0.005,S38*(1+$D$7/12),0)</f>
        <v/>
      </c>
      <c r="H39" s="13">
        <f>MIN(B39,MAX(0,'Your debts'!$B$9-0-(MIN($E$3,C39)+MIN($E$4,D39)+MIN($E$5,E39)+MIN($E$6,F39)+MIN($E$7,G39))))</f>
        <v/>
      </c>
      <c r="I39" s="13">
        <f>MIN(C39,MAX(0,'Your debts'!$B$9-SUM(H39:H39)-(MIN($E$4,D39)+MIN($E$5,E39)+MIN($E$6,F39)+MIN($E$7,G39))))</f>
        <v/>
      </c>
      <c r="J39" s="13">
        <f>MIN(D39,MAX(0,'Your debts'!$B$9-SUM(H39:I39)-(MIN($E$5,E39)+MIN($E$6,F39)+MIN($E$7,G39))))</f>
        <v/>
      </c>
      <c r="K39" s="13">
        <f>MIN(E39,MAX(0,'Your debts'!$B$9-SUM(H39:J39)-(MIN($E$6,F39)+MIN($E$7,G39))))</f>
        <v/>
      </c>
      <c r="L39" s="13">
        <f>MIN(F39,MAX(0,'Your debts'!$B$9-SUM(H39:K39)-(MIN($E$7,G39))))</f>
        <v/>
      </c>
      <c r="M39" s="13">
        <f>MIN(G39,MAX(0,'Your debts'!$B$9-SUM(H39:L39)-(0)))</f>
        <v/>
      </c>
      <c r="N39" s="13">
        <f>B39-H39</f>
        <v/>
      </c>
      <c r="O39" s="13">
        <f>C39-I39</f>
        <v/>
      </c>
      <c r="P39" s="13">
        <f>D39-J39</f>
        <v/>
      </c>
      <c r="Q39" s="13">
        <f>E39-K39</f>
        <v/>
      </c>
      <c r="R39" s="13">
        <f>F39-L39</f>
        <v/>
      </c>
      <c r="S39" s="13">
        <f>G39-M39</f>
        <v/>
      </c>
      <c r="T39" s="13">
        <f>SUM(B39:G39)-SUM(N38:S38)</f>
        <v/>
      </c>
    </row>
    <row r="40">
      <c r="A40" t="n">
        <v>29</v>
      </c>
      <c r="B40" s="13">
        <f>IF(N39&gt;0.005,N39*(1+$D$2/12),0)</f>
        <v/>
      </c>
      <c r="C40" s="13">
        <f>IF(O39&gt;0.005,O39*(1+$D$3/12),0)</f>
        <v/>
      </c>
      <c r="D40" s="13">
        <f>IF(P39&gt;0.005,P39*(1+$D$4/12),0)</f>
        <v/>
      </c>
      <c r="E40" s="13">
        <f>IF(Q39&gt;0.005,Q39*(1+$D$5/12),0)</f>
        <v/>
      </c>
      <c r="F40" s="13">
        <f>IF(R39&gt;0.005,R39*(1+$D$6/12),0)</f>
        <v/>
      </c>
      <c r="G40" s="13">
        <f>IF(S39&gt;0.005,S39*(1+$D$7/12),0)</f>
        <v/>
      </c>
      <c r="H40" s="13">
        <f>MIN(B40,MAX(0,'Your debts'!$B$9-0-(MIN($E$3,C40)+MIN($E$4,D40)+MIN($E$5,E40)+MIN($E$6,F40)+MIN($E$7,G40))))</f>
        <v/>
      </c>
      <c r="I40" s="13">
        <f>MIN(C40,MAX(0,'Your debts'!$B$9-SUM(H40:H40)-(MIN($E$4,D40)+MIN($E$5,E40)+MIN($E$6,F40)+MIN($E$7,G40))))</f>
        <v/>
      </c>
      <c r="J40" s="13">
        <f>MIN(D40,MAX(0,'Your debts'!$B$9-SUM(H40:I40)-(MIN($E$5,E40)+MIN($E$6,F40)+MIN($E$7,G40))))</f>
        <v/>
      </c>
      <c r="K40" s="13">
        <f>MIN(E40,MAX(0,'Your debts'!$B$9-SUM(H40:J40)-(MIN($E$6,F40)+MIN($E$7,G40))))</f>
        <v/>
      </c>
      <c r="L40" s="13">
        <f>MIN(F40,MAX(0,'Your debts'!$B$9-SUM(H40:K40)-(MIN($E$7,G40))))</f>
        <v/>
      </c>
      <c r="M40" s="13">
        <f>MIN(G40,MAX(0,'Your debts'!$B$9-SUM(H40:L40)-(0)))</f>
        <v/>
      </c>
      <c r="N40" s="13">
        <f>B40-H40</f>
        <v/>
      </c>
      <c r="O40" s="13">
        <f>C40-I40</f>
        <v/>
      </c>
      <c r="P40" s="13">
        <f>D40-J40</f>
        <v/>
      </c>
      <c r="Q40" s="13">
        <f>E40-K40</f>
        <v/>
      </c>
      <c r="R40" s="13">
        <f>F40-L40</f>
        <v/>
      </c>
      <c r="S40" s="13">
        <f>G40-M40</f>
        <v/>
      </c>
      <c r="T40" s="13">
        <f>SUM(B40:G40)-SUM(N39:S39)</f>
        <v/>
      </c>
    </row>
    <row r="41">
      <c r="A41" t="n">
        <v>30</v>
      </c>
      <c r="B41" s="13">
        <f>IF(N40&gt;0.005,N40*(1+$D$2/12),0)</f>
        <v/>
      </c>
      <c r="C41" s="13">
        <f>IF(O40&gt;0.005,O40*(1+$D$3/12),0)</f>
        <v/>
      </c>
      <c r="D41" s="13">
        <f>IF(P40&gt;0.005,P40*(1+$D$4/12),0)</f>
        <v/>
      </c>
      <c r="E41" s="13">
        <f>IF(Q40&gt;0.005,Q40*(1+$D$5/12),0)</f>
        <v/>
      </c>
      <c r="F41" s="13">
        <f>IF(R40&gt;0.005,R40*(1+$D$6/12),0)</f>
        <v/>
      </c>
      <c r="G41" s="13">
        <f>IF(S40&gt;0.005,S40*(1+$D$7/12),0)</f>
        <v/>
      </c>
      <c r="H41" s="13">
        <f>MIN(B41,MAX(0,'Your debts'!$B$9-0-(MIN($E$3,C41)+MIN($E$4,D41)+MIN($E$5,E41)+MIN($E$6,F41)+MIN($E$7,G41))))</f>
        <v/>
      </c>
      <c r="I41" s="13">
        <f>MIN(C41,MAX(0,'Your debts'!$B$9-SUM(H41:H41)-(MIN($E$4,D41)+MIN($E$5,E41)+MIN($E$6,F41)+MIN($E$7,G41))))</f>
        <v/>
      </c>
      <c r="J41" s="13">
        <f>MIN(D41,MAX(0,'Your debts'!$B$9-SUM(H41:I41)-(MIN($E$5,E41)+MIN($E$6,F41)+MIN($E$7,G41))))</f>
        <v/>
      </c>
      <c r="K41" s="13">
        <f>MIN(E41,MAX(0,'Your debts'!$B$9-SUM(H41:J41)-(MIN($E$6,F41)+MIN($E$7,G41))))</f>
        <v/>
      </c>
      <c r="L41" s="13">
        <f>MIN(F41,MAX(0,'Your debts'!$B$9-SUM(H41:K41)-(MIN($E$7,G41))))</f>
        <v/>
      </c>
      <c r="M41" s="13">
        <f>MIN(G41,MAX(0,'Your debts'!$B$9-SUM(H41:L41)-(0)))</f>
        <v/>
      </c>
      <c r="N41" s="13">
        <f>B41-H41</f>
        <v/>
      </c>
      <c r="O41" s="13">
        <f>C41-I41</f>
        <v/>
      </c>
      <c r="P41" s="13">
        <f>D41-J41</f>
        <v/>
      </c>
      <c r="Q41" s="13">
        <f>E41-K41</f>
        <v/>
      </c>
      <c r="R41" s="13">
        <f>F41-L41</f>
        <v/>
      </c>
      <c r="S41" s="13">
        <f>G41-M41</f>
        <v/>
      </c>
      <c r="T41" s="13">
        <f>SUM(B41:G41)-SUM(N40:S40)</f>
        <v/>
      </c>
    </row>
    <row r="42">
      <c r="A42" t="n">
        <v>31</v>
      </c>
      <c r="B42" s="13">
        <f>IF(N41&gt;0.005,N41*(1+$D$2/12),0)</f>
        <v/>
      </c>
      <c r="C42" s="13">
        <f>IF(O41&gt;0.005,O41*(1+$D$3/12),0)</f>
        <v/>
      </c>
      <c r="D42" s="13">
        <f>IF(P41&gt;0.005,P41*(1+$D$4/12),0)</f>
        <v/>
      </c>
      <c r="E42" s="13">
        <f>IF(Q41&gt;0.005,Q41*(1+$D$5/12),0)</f>
        <v/>
      </c>
      <c r="F42" s="13">
        <f>IF(R41&gt;0.005,R41*(1+$D$6/12),0)</f>
        <v/>
      </c>
      <c r="G42" s="13">
        <f>IF(S41&gt;0.005,S41*(1+$D$7/12),0)</f>
        <v/>
      </c>
      <c r="H42" s="13">
        <f>MIN(B42,MAX(0,'Your debts'!$B$9-0-(MIN($E$3,C42)+MIN($E$4,D42)+MIN($E$5,E42)+MIN($E$6,F42)+MIN($E$7,G42))))</f>
        <v/>
      </c>
      <c r="I42" s="13">
        <f>MIN(C42,MAX(0,'Your debts'!$B$9-SUM(H42:H42)-(MIN($E$4,D42)+MIN($E$5,E42)+MIN($E$6,F42)+MIN($E$7,G42))))</f>
        <v/>
      </c>
      <c r="J42" s="13">
        <f>MIN(D42,MAX(0,'Your debts'!$B$9-SUM(H42:I42)-(MIN($E$5,E42)+MIN($E$6,F42)+MIN($E$7,G42))))</f>
        <v/>
      </c>
      <c r="K42" s="13">
        <f>MIN(E42,MAX(0,'Your debts'!$B$9-SUM(H42:J42)-(MIN($E$6,F42)+MIN($E$7,G42))))</f>
        <v/>
      </c>
      <c r="L42" s="13">
        <f>MIN(F42,MAX(0,'Your debts'!$B$9-SUM(H42:K42)-(MIN($E$7,G42))))</f>
        <v/>
      </c>
      <c r="M42" s="13">
        <f>MIN(G42,MAX(0,'Your debts'!$B$9-SUM(H42:L42)-(0)))</f>
        <v/>
      </c>
      <c r="N42" s="13">
        <f>B42-H42</f>
        <v/>
      </c>
      <c r="O42" s="13">
        <f>C42-I42</f>
        <v/>
      </c>
      <c r="P42" s="13">
        <f>D42-J42</f>
        <v/>
      </c>
      <c r="Q42" s="13">
        <f>E42-K42</f>
        <v/>
      </c>
      <c r="R42" s="13">
        <f>F42-L42</f>
        <v/>
      </c>
      <c r="S42" s="13">
        <f>G42-M42</f>
        <v/>
      </c>
      <c r="T42" s="13">
        <f>SUM(B42:G42)-SUM(N41:S41)</f>
        <v/>
      </c>
    </row>
    <row r="43">
      <c r="A43" t="n">
        <v>32</v>
      </c>
      <c r="B43" s="13">
        <f>IF(N42&gt;0.005,N42*(1+$D$2/12),0)</f>
        <v/>
      </c>
      <c r="C43" s="13">
        <f>IF(O42&gt;0.005,O42*(1+$D$3/12),0)</f>
        <v/>
      </c>
      <c r="D43" s="13">
        <f>IF(P42&gt;0.005,P42*(1+$D$4/12),0)</f>
        <v/>
      </c>
      <c r="E43" s="13">
        <f>IF(Q42&gt;0.005,Q42*(1+$D$5/12),0)</f>
        <v/>
      </c>
      <c r="F43" s="13">
        <f>IF(R42&gt;0.005,R42*(1+$D$6/12),0)</f>
        <v/>
      </c>
      <c r="G43" s="13">
        <f>IF(S42&gt;0.005,S42*(1+$D$7/12),0)</f>
        <v/>
      </c>
      <c r="H43" s="13">
        <f>MIN(B43,MAX(0,'Your debts'!$B$9-0-(MIN($E$3,C43)+MIN($E$4,D43)+MIN($E$5,E43)+MIN($E$6,F43)+MIN($E$7,G43))))</f>
        <v/>
      </c>
      <c r="I43" s="13">
        <f>MIN(C43,MAX(0,'Your debts'!$B$9-SUM(H43:H43)-(MIN($E$4,D43)+MIN($E$5,E43)+MIN($E$6,F43)+MIN($E$7,G43))))</f>
        <v/>
      </c>
      <c r="J43" s="13">
        <f>MIN(D43,MAX(0,'Your debts'!$B$9-SUM(H43:I43)-(MIN($E$5,E43)+MIN($E$6,F43)+MIN($E$7,G43))))</f>
        <v/>
      </c>
      <c r="K43" s="13">
        <f>MIN(E43,MAX(0,'Your debts'!$B$9-SUM(H43:J43)-(MIN($E$6,F43)+MIN($E$7,G43))))</f>
        <v/>
      </c>
      <c r="L43" s="13">
        <f>MIN(F43,MAX(0,'Your debts'!$B$9-SUM(H43:K43)-(MIN($E$7,G43))))</f>
        <v/>
      </c>
      <c r="M43" s="13">
        <f>MIN(G43,MAX(0,'Your debts'!$B$9-SUM(H43:L43)-(0)))</f>
        <v/>
      </c>
      <c r="N43" s="13">
        <f>B43-H43</f>
        <v/>
      </c>
      <c r="O43" s="13">
        <f>C43-I43</f>
        <v/>
      </c>
      <c r="P43" s="13">
        <f>D43-J43</f>
        <v/>
      </c>
      <c r="Q43" s="13">
        <f>E43-K43</f>
        <v/>
      </c>
      <c r="R43" s="13">
        <f>F43-L43</f>
        <v/>
      </c>
      <c r="S43" s="13">
        <f>G43-M43</f>
        <v/>
      </c>
      <c r="T43" s="13">
        <f>SUM(B43:G43)-SUM(N42:S42)</f>
        <v/>
      </c>
    </row>
    <row r="44">
      <c r="A44" t="n">
        <v>33</v>
      </c>
      <c r="B44" s="13">
        <f>IF(N43&gt;0.005,N43*(1+$D$2/12),0)</f>
        <v/>
      </c>
      <c r="C44" s="13">
        <f>IF(O43&gt;0.005,O43*(1+$D$3/12),0)</f>
        <v/>
      </c>
      <c r="D44" s="13">
        <f>IF(P43&gt;0.005,P43*(1+$D$4/12),0)</f>
        <v/>
      </c>
      <c r="E44" s="13">
        <f>IF(Q43&gt;0.005,Q43*(1+$D$5/12),0)</f>
        <v/>
      </c>
      <c r="F44" s="13">
        <f>IF(R43&gt;0.005,R43*(1+$D$6/12),0)</f>
        <v/>
      </c>
      <c r="G44" s="13">
        <f>IF(S43&gt;0.005,S43*(1+$D$7/12),0)</f>
        <v/>
      </c>
      <c r="H44" s="13">
        <f>MIN(B44,MAX(0,'Your debts'!$B$9-0-(MIN($E$3,C44)+MIN($E$4,D44)+MIN($E$5,E44)+MIN($E$6,F44)+MIN($E$7,G44))))</f>
        <v/>
      </c>
      <c r="I44" s="13">
        <f>MIN(C44,MAX(0,'Your debts'!$B$9-SUM(H44:H44)-(MIN($E$4,D44)+MIN($E$5,E44)+MIN($E$6,F44)+MIN($E$7,G44))))</f>
        <v/>
      </c>
      <c r="J44" s="13">
        <f>MIN(D44,MAX(0,'Your debts'!$B$9-SUM(H44:I44)-(MIN($E$5,E44)+MIN($E$6,F44)+MIN($E$7,G44))))</f>
        <v/>
      </c>
      <c r="K44" s="13">
        <f>MIN(E44,MAX(0,'Your debts'!$B$9-SUM(H44:J44)-(MIN($E$6,F44)+MIN($E$7,G44))))</f>
        <v/>
      </c>
      <c r="L44" s="13">
        <f>MIN(F44,MAX(0,'Your debts'!$B$9-SUM(H44:K44)-(MIN($E$7,G44))))</f>
        <v/>
      </c>
      <c r="M44" s="13">
        <f>MIN(G44,MAX(0,'Your debts'!$B$9-SUM(H44:L44)-(0)))</f>
        <v/>
      </c>
      <c r="N44" s="13">
        <f>B44-H44</f>
        <v/>
      </c>
      <c r="O44" s="13">
        <f>C44-I44</f>
        <v/>
      </c>
      <c r="P44" s="13">
        <f>D44-J44</f>
        <v/>
      </c>
      <c r="Q44" s="13">
        <f>E44-K44</f>
        <v/>
      </c>
      <c r="R44" s="13">
        <f>F44-L44</f>
        <v/>
      </c>
      <c r="S44" s="13">
        <f>G44-M44</f>
        <v/>
      </c>
      <c r="T44" s="13">
        <f>SUM(B44:G44)-SUM(N43:S43)</f>
        <v/>
      </c>
    </row>
    <row r="45">
      <c r="A45" t="n">
        <v>34</v>
      </c>
      <c r="B45" s="13">
        <f>IF(N44&gt;0.005,N44*(1+$D$2/12),0)</f>
        <v/>
      </c>
      <c r="C45" s="13">
        <f>IF(O44&gt;0.005,O44*(1+$D$3/12),0)</f>
        <v/>
      </c>
      <c r="D45" s="13">
        <f>IF(P44&gt;0.005,P44*(1+$D$4/12),0)</f>
        <v/>
      </c>
      <c r="E45" s="13">
        <f>IF(Q44&gt;0.005,Q44*(1+$D$5/12),0)</f>
        <v/>
      </c>
      <c r="F45" s="13">
        <f>IF(R44&gt;0.005,R44*(1+$D$6/12),0)</f>
        <v/>
      </c>
      <c r="G45" s="13">
        <f>IF(S44&gt;0.005,S44*(1+$D$7/12),0)</f>
        <v/>
      </c>
      <c r="H45" s="13">
        <f>MIN(B45,MAX(0,'Your debts'!$B$9-0-(MIN($E$3,C45)+MIN($E$4,D45)+MIN($E$5,E45)+MIN($E$6,F45)+MIN($E$7,G45))))</f>
        <v/>
      </c>
      <c r="I45" s="13">
        <f>MIN(C45,MAX(0,'Your debts'!$B$9-SUM(H45:H45)-(MIN($E$4,D45)+MIN($E$5,E45)+MIN($E$6,F45)+MIN($E$7,G45))))</f>
        <v/>
      </c>
      <c r="J45" s="13">
        <f>MIN(D45,MAX(0,'Your debts'!$B$9-SUM(H45:I45)-(MIN($E$5,E45)+MIN($E$6,F45)+MIN($E$7,G45))))</f>
        <v/>
      </c>
      <c r="K45" s="13">
        <f>MIN(E45,MAX(0,'Your debts'!$B$9-SUM(H45:J45)-(MIN($E$6,F45)+MIN($E$7,G45))))</f>
        <v/>
      </c>
      <c r="L45" s="13">
        <f>MIN(F45,MAX(0,'Your debts'!$B$9-SUM(H45:K45)-(MIN($E$7,G45))))</f>
        <v/>
      </c>
      <c r="M45" s="13">
        <f>MIN(G45,MAX(0,'Your debts'!$B$9-SUM(H45:L45)-(0)))</f>
        <v/>
      </c>
      <c r="N45" s="13">
        <f>B45-H45</f>
        <v/>
      </c>
      <c r="O45" s="13">
        <f>C45-I45</f>
        <v/>
      </c>
      <c r="P45" s="13">
        <f>D45-J45</f>
        <v/>
      </c>
      <c r="Q45" s="13">
        <f>E45-K45</f>
        <v/>
      </c>
      <c r="R45" s="13">
        <f>F45-L45</f>
        <v/>
      </c>
      <c r="S45" s="13">
        <f>G45-M45</f>
        <v/>
      </c>
      <c r="T45" s="13">
        <f>SUM(B45:G45)-SUM(N44:S44)</f>
        <v/>
      </c>
    </row>
    <row r="46">
      <c r="A46" t="n">
        <v>35</v>
      </c>
      <c r="B46" s="13">
        <f>IF(N45&gt;0.005,N45*(1+$D$2/12),0)</f>
        <v/>
      </c>
      <c r="C46" s="13">
        <f>IF(O45&gt;0.005,O45*(1+$D$3/12),0)</f>
        <v/>
      </c>
      <c r="D46" s="13">
        <f>IF(P45&gt;0.005,P45*(1+$D$4/12),0)</f>
        <v/>
      </c>
      <c r="E46" s="13">
        <f>IF(Q45&gt;0.005,Q45*(1+$D$5/12),0)</f>
        <v/>
      </c>
      <c r="F46" s="13">
        <f>IF(R45&gt;0.005,R45*(1+$D$6/12),0)</f>
        <v/>
      </c>
      <c r="G46" s="13">
        <f>IF(S45&gt;0.005,S45*(1+$D$7/12),0)</f>
        <v/>
      </c>
      <c r="H46" s="13">
        <f>MIN(B46,MAX(0,'Your debts'!$B$9-0-(MIN($E$3,C46)+MIN($E$4,D46)+MIN($E$5,E46)+MIN($E$6,F46)+MIN($E$7,G46))))</f>
        <v/>
      </c>
      <c r="I46" s="13">
        <f>MIN(C46,MAX(0,'Your debts'!$B$9-SUM(H46:H46)-(MIN($E$4,D46)+MIN($E$5,E46)+MIN($E$6,F46)+MIN($E$7,G46))))</f>
        <v/>
      </c>
      <c r="J46" s="13">
        <f>MIN(D46,MAX(0,'Your debts'!$B$9-SUM(H46:I46)-(MIN($E$5,E46)+MIN($E$6,F46)+MIN($E$7,G46))))</f>
        <v/>
      </c>
      <c r="K46" s="13">
        <f>MIN(E46,MAX(0,'Your debts'!$B$9-SUM(H46:J46)-(MIN($E$6,F46)+MIN($E$7,G46))))</f>
        <v/>
      </c>
      <c r="L46" s="13">
        <f>MIN(F46,MAX(0,'Your debts'!$B$9-SUM(H46:K46)-(MIN($E$7,G46))))</f>
        <v/>
      </c>
      <c r="M46" s="13">
        <f>MIN(G46,MAX(0,'Your debts'!$B$9-SUM(H46:L46)-(0)))</f>
        <v/>
      </c>
      <c r="N46" s="13">
        <f>B46-H46</f>
        <v/>
      </c>
      <c r="O46" s="13">
        <f>C46-I46</f>
        <v/>
      </c>
      <c r="P46" s="13">
        <f>D46-J46</f>
        <v/>
      </c>
      <c r="Q46" s="13">
        <f>E46-K46</f>
        <v/>
      </c>
      <c r="R46" s="13">
        <f>F46-L46</f>
        <v/>
      </c>
      <c r="S46" s="13">
        <f>G46-M46</f>
        <v/>
      </c>
      <c r="T46" s="13">
        <f>SUM(B46:G46)-SUM(N45:S45)</f>
        <v/>
      </c>
    </row>
    <row r="47">
      <c r="A47" t="n">
        <v>36</v>
      </c>
      <c r="B47" s="13">
        <f>IF(N46&gt;0.005,N46*(1+$D$2/12),0)</f>
        <v/>
      </c>
      <c r="C47" s="13">
        <f>IF(O46&gt;0.005,O46*(1+$D$3/12),0)</f>
        <v/>
      </c>
      <c r="D47" s="13">
        <f>IF(P46&gt;0.005,P46*(1+$D$4/12),0)</f>
        <v/>
      </c>
      <c r="E47" s="13">
        <f>IF(Q46&gt;0.005,Q46*(1+$D$5/12),0)</f>
        <v/>
      </c>
      <c r="F47" s="13">
        <f>IF(R46&gt;0.005,R46*(1+$D$6/12),0)</f>
        <v/>
      </c>
      <c r="G47" s="13">
        <f>IF(S46&gt;0.005,S46*(1+$D$7/12),0)</f>
        <v/>
      </c>
      <c r="H47" s="13">
        <f>MIN(B47,MAX(0,'Your debts'!$B$9-0-(MIN($E$3,C47)+MIN($E$4,D47)+MIN($E$5,E47)+MIN($E$6,F47)+MIN($E$7,G47))))</f>
        <v/>
      </c>
      <c r="I47" s="13">
        <f>MIN(C47,MAX(0,'Your debts'!$B$9-SUM(H47:H47)-(MIN($E$4,D47)+MIN($E$5,E47)+MIN($E$6,F47)+MIN($E$7,G47))))</f>
        <v/>
      </c>
      <c r="J47" s="13">
        <f>MIN(D47,MAX(0,'Your debts'!$B$9-SUM(H47:I47)-(MIN($E$5,E47)+MIN($E$6,F47)+MIN($E$7,G47))))</f>
        <v/>
      </c>
      <c r="K47" s="13">
        <f>MIN(E47,MAX(0,'Your debts'!$B$9-SUM(H47:J47)-(MIN($E$6,F47)+MIN($E$7,G47))))</f>
        <v/>
      </c>
      <c r="L47" s="13">
        <f>MIN(F47,MAX(0,'Your debts'!$B$9-SUM(H47:K47)-(MIN($E$7,G47))))</f>
        <v/>
      </c>
      <c r="M47" s="13">
        <f>MIN(G47,MAX(0,'Your debts'!$B$9-SUM(H47:L47)-(0)))</f>
        <v/>
      </c>
      <c r="N47" s="13">
        <f>B47-H47</f>
        <v/>
      </c>
      <c r="O47" s="13">
        <f>C47-I47</f>
        <v/>
      </c>
      <c r="P47" s="13">
        <f>D47-J47</f>
        <v/>
      </c>
      <c r="Q47" s="13">
        <f>E47-K47</f>
        <v/>
      </c>
      <c r="R47" s="13">
        <f>F47-L47</f>
        <v/>
      </c>
      <c r="S47" s="13">
        <f>G47-M47</f>
        <v/>
      </c>
      <c r="T47" s="13">
        <f>SUM(B47:G47)-SUM(N46:S46)</f>
        <v/>
      </c>
    </row>
    <row r="48">
      <c r="A48" t="n">
        <v>37</v>
      </c>
      <c r="B48" s="13">
        <f>IF(N47&gt;0.005,N47*(1+$D$2/12),0)</f>
        <v/>
      </c>
      <c r="C48" s="13">
        <f>IF(O47&gt;0.005,O47*(1+$D$3/12),0)</f>
        <v/>
      </c>
      <c r="D48" s="13">
        <f>IF(P47&gt;0.005,P47*(1+$D$4/12),0)</f>
        <v/>
      </c>
      <c r="E48" s="13">
        <f>IF(Q47&gt;0.005,Q47*(1+$D$5/12),0)</f>
        <v/>
      </c>
      <c r="F48" s="13">
        <f>IF(R47&gt;0.005,R47*(1+$D$6/12),0)</f>
        <v/>
      </c>
      <c r="G48" s="13">
        <f>IF(S47&gt;0.005,S47*(1+$D$7/12),0)</f>
        <v/>
      </c>
      <c r="H48" s="13">
        <f>MIN(B48,MAX(0,'Your debts'!$B$9-0-(MIN($E$3,C48)+MIN($E$4,D48)+MIN($E$5,E48)+MIN($E$6,F48)+MIN($E$7,G48))))</f>
        <v/>
      </c>
      <c r="I48" s="13">
        <f>MIN(C48,MAX(0,'Your debts'!$B$9-SUM(H48:H48)-(MIN($E$4,D48)+MIN($E$5,E48)+MIN($E$6,F48)+MIN($E$7,G48))))</f>
        <v/>
      </c>
      <c r="J48" s="13">
        <f>MIN(D48,MAX(0,'Your debts'!$B$9-SUM(H48:I48)-(MIN($E$5,E48)+MIN($E$6,F48)+MIN($E$7,G48))))</f>
        <v/>
      </c>
      <c r="K48" s="13">
        <f>MIN(E48,MAX(0,'Your debts'!$B$9-SUM(H48:J48)-(MIN($E$6,F48)+MIN($E$7,G48))))</f>
        <v/>
      </c>
      <c r="L48" s="13">
        <f>MIN(F48,MAX(0,'Your debts'!$B$9-SUM(H48:K48)-(MIN($E$7,G48))))</f>
        <v/>
      </c>
      <c r="M48" s="13">
        <f>MIN(G48,MAX(0,'Your debts'!$B$9-SUM(H48:L48)-(0)))</f>
        <v/>
      </c>
      <c r="N48" s="13">
        <f>B48-H48</f>
        <v/>
      </c>
      <c r="O48" s="13">
        <f>C48-I48</f>
        <v/>
      </c>
      <c r="P48" s="13">
        <f>D48-J48</f>
        <v/>
      </c>
      <c r="Q48" s="13">
        <f>E48-K48</f>
        <v/>
      </c>
      <c r="R48" s="13">
        <f>F48-L48</f>
        <v/>
      </c>
      <c r="S48" s="13">
        <f>G48-M48</f>
        <v/>
      </c>
      <c r="T48" s="13">
        <f>SUM(B48:G48)-SUM(N47:S47)</f>
        <v/>
      </c>
    </row>
    <row r="49">
      <c r="A49" t="n">
        <v>38</v>
      </c>
      <c r="B49" s="13">
        <f>IF(N48&gt;0.005,N48*(1+$D$2/12),0)</f>
        <v/>
      </c>
      <c r="C49" s="13">
        <f>IF(O48&gt;0.005,O48*(1+$D$3/12),0)</f>
        <v/>
      </c>
      <c r="D49" s="13">
        <f>IF(P48&gt;0.005,P48*(1+$D$4/12),0)</f>
        <v/>
      </c>
      <c r="E49" s="13">
        <f>IF(Q48&gt;0.005,Q48*(1+$D$5/12),0)</f>
        <v/>
      </c>
      <c r="F49" s="13">
        <f>IF(R48&gt;0.005,R48*(1+$D$6/12),0)</f>
        <v/>
      </c>
      <c r="G49" s="13">
        <f>IF(S48&gt;0.005,S48*(1+$D$7/12),0)</f>
        <v/>
      </c>
      <c r="H49" s="13">
        <f>MIN(B49,MAX(0,'Your debts'!$B$9-0-(MIN($E$3,C49)+MIN($E$4,D49)+MIN($E$5,E49)+MIN($E$6,F49)+MIN($E$7,G49))))</f>
        <v/>
      </c>
      <c r="I49" s="13">
        <f>MIN(C49,MAX(0,'Your debts'!$B$9-SUM(H49:H49)-(MIN($E$4,D49)+MIN($E$5,E49)+MIN($E$6,F49)+MIN($E$7,G49))))</f>
        <v/>
      </c>
      <c r="J49" s="13">
        <f>MIN(D49,MAX(0,'Your debts'!$B$9-SUM(H49:I49)-(MIN($E$5,E49)+MIN($E$6,F49)+MIN($E$7,G49))))</f>
        <v/>
      </c>
      <c r="K49" s="13">
        <f>MIN(E49,MAX(0,'Your debts'!$B$9-SUM(H49:J49)-(MIN($E$6,F49)+MIN($E$7,G49))))</f>
        <v/>
      </c>
      <c r="L49" s="13">
        <f>MIN(F49,MAX(0,'Your debts'!$B$9-SUM(H49:K49)-(MIN($E$7,G49))))</f>
        <v/>
      </c>
      <c r="M49" s="13">
        <f>MIN(G49,MAX(0,'Your debts'!$B$9-SUM(H49:L49)-(0)))</f>
        <v/>
      </c>
      <c r="N49" s="13">
        <f>B49-H49</f>
        <v/>
      </c>
      <c r="O49" s="13">
        <f>C49-I49</f>
        <v/>
      </c>
      <c r="P49" s="13">
        <f>D49-J49</f>
        <v/>
      </c>
      <c r="Q49" s="13">
        <f>E49-K49</f>
        <v/>
      </c>
      <c r="R49" s="13">
        <f>F49-L49</f>
        <v/>
      </c>
      <c r="S49" s="13">
        <f>G49-M49</f>
        <v/>
      </c>
      <c r="T49" s="13">
        <f>SUM(B49:G49)-SUM(N48:S48)</f>
        <v/>
      </c>
    </row>
    <row r="50">
      <c r="A50" t="n">
        <v>39</v>
      </c>
      <c r="B50" s="13">
        <f>IF(N49&gt;0.005,N49*(1+$D$2/12),0)</f>
        <v/>
      </c>
      <c r="C50" s="13">
        <f>IF(O49&gt;0.005,O49*(1+$D$3/12),0)</f>
        <v/>
      </c>
      <c r="D50" s="13">
        <f>IF(P49&gt;0.005,P49*(1+$D$4/12),0)</f>
        <v/>
      </c>
      <c r="E50" s="13">
        <f>IF(Q49&gt;0.005,Q49*(1+$D$5/12),0)</f>
        <v/>
      </c>
      <c r="F50" s="13">
        <f>IF(R49&gt;0.005,R49*(1+$D$6/12),0)</f>
        <v/>
      </c>
      <c r="G50" s="13">
        <f>IF(S49&gt;0.005,S49*(1+$D$7/12),0)</f>
        <v/>
      </c>
      <c r="H50" s="13">
        <f>MIN(B50,MAX(0,'Your debts'!$B$9-0-(MIN($E$3,C50)+MIN($E$4,D50)+MIN($E$5,E50)+MIN($E$6,F50)+MIN($E$7,G50))))</f>
        <v/>
      </c>
      <c r="I50" s="13">
        <f>MIN(C50,MAX(0,'Your debts'!$B$9-SUM(H50:H50)-(MIN($E$4,D50)+MIN($E$5,E50)+MIN($E$6,F50)+MIN($E$7,G50))))</f>
        <v/>
      </c>
      <c r="J50" s="13">
        <f>MIN(D50,MAX(0,'Your debts'!$B$9-SUM(H50:I50)-(MIN($E$5,E50)+MIN($E$6,F50)+MIN($E$7,G50))))</f>
        <v/>
      </c>
      <c r="K50" s="13">
        <f>MIN(E50,MAX(0,'Your debts'!$B$9-SUM(H50:J50)-(MIN($E$6,F50)+MIN($E$7,G50))))</f>
        <v/>
      </c>
      <c r="L50" s="13">
        <f>MIN(F50,MAX(0,'Your debts'!$B$9-SUM(H50:K50)-(MIN($E$7,G50))))</f>
        <v/>
      </c>
      <c r="M50" s="13">
        <f>MIN(G50,MAX(0,'Your debts'!$B$9-SUM(H50:L50)-(0)))</f>
        <v/>
      </c>
      <c r="N50" s="13">
        <f>B50-H50</f>
        <v/>
      </c>
      <c r="O50" s="13">
        <f>C50-I50</f>
        <v/>
      </c>
      <c r="P50" s="13">
        <f>D50-J50</f>
        <v/>
      </c>
      <c r="Q50" s="13">
        <f>E50-K50</f>
        <v/>
      </c>
      <c r="R50" s="13">
        <f>F50-L50</f>
        <v/>
      </c>
      <c r="S50" s="13">
        <f>G50-M50</f>
        <v/>
      </c>
      <c r="T50" s="13">
        <f>SUM(B50:G50)-SUM(N49:S49)</f>
        <v/>
      </c>
    </row>
    <row r="51">
      <c r="A51" t="n">
        <v>40</v>
      </c>
      <c r="B51" s="13">
        <f>IF(N50&gt;0.005,N50*(1+$D$2/12),0)</f>
        <v/>
      </c>
      <c r="C51" s="13">
        <f>IF(O50&gt;0.005,O50*(1+$D$3/12),0)</f>
        <v/>
      </c>
      <c r="D51" s="13">
        <f>IF(P50&gt;0.005,P50*(1+$D$4/12),0)</f>
        <v/>
      </c>
      <c r="E51" s="13">
        <f>IF(Q50&gt;0.005,Q50*(1+$D$5/12),0)</f>
        <v/>
      </c>
      <c r="F51" s="13">
        <f>IF(R50&gt;0.005,R50*(1+$D$6/12),0)</f>
        <v/>
      </c>
      <c r="G51" s="13">
        <f>IF(S50&gt;0.005,S50*(1+$D$7/12),0)</f>
        <v/>
      </c>
      <c r="H51" s="13">
        <f>MIN(B51,MAX(0,'Your debts'!$B$9-0-(MIN($E$3,C51)+MIN($E$4,D51)+MIN($E$5,E51)+MIN($E$6,F51)+MIN($E$7,G51))))</f>
        <v/>
      </c>
      <c r="I51" s="13">
        <f>MIN(C51,MAX(0,'Your debts'!$B$9-SUM(H51:H51)-(MIN($E$4,D51)+MIN($E$5,E51)+MIN($E$6,F51)+MIN($E$7,G51))))</f>
        <v/>
      </c>
      <c r="J51" s="13">
        <f>MIN(D51,MAX(0,'Your debts'!$B$9-SUM(H51:I51)-(MIN($E$5,E51)+MIN($E$6,F51)+MIN($E$7,G51))))</f>
        <v/>
      </c>
      <c r="K51" s="13">
        <f>MIN(E51,MAX(0,'Your debts'!$B$9-SUM(H51:J51)-(MIN($E$6,F51)+MIN($E$7,G51))))</f>
        <v/>
      </c>
      <c r="L51" s="13">
        <f>MIN(F51,MAX(0,'Your debts'!$B$9-SUM(H51:K51)-(MIN($E$7,G51))))</f>
        <v/>
      </c>
      <c r="M51" s="13">
        <f>MIN(G51,MAX(0,'Your debts'!$B$9-SUM(H51:L51)-(0)))</f>
        <v/>
      </c>
      <c r="N51" s="13">
        <f>B51-H51</f>
        <v/>
      </c>
      <c r="O51" s="13">
        <f>C51-I51</f>
        <v/>
      </c>
      <c r="P51" s="13">
        <f>D51-J51</f>
        <v/>
      </c>
      <c r="Q51" s="13">
        <f>E51-K51</f>
        <v/>
      </c>
      <c r="R51" s="13">
        <f>F51-L51</f>
        <v/>
      </c>
      <c r="S51" s="13">
        <f>G51-M51</f>
        <v/>
      </c>
      <c r="T51" s="13">
        <f>SUM(B51:G51)-SUM(N50:S50)</f>
        <v/>
      </c>
    </row>
    <row r="52">
      <c r="A52" t="n">
        <v>41</v>
      </c>
      <c r="B52" s="13">
        <f>IF(N51&gt;0.005,N51*(1+$D$2/12),0)</f>
        <v/>
      </c>
      <c r="C52" s="13">
        <f>IF(O51&gt;0.005,O51*(1+$D$3/12),0)</f>
        <v/>
      </c>
      <c r="D52" s="13">
        <f>IF(P51&gt;0.005,P51*(1+$D$4/12),0)</f>
        <v/>
      </c>
      <c r="E52" s="13">
        <f>IF(Q51&gt;0.005,Q51*(1+$D$5/12),0)</f>
        <v/>
      </c>
      <c r="F52" s="13">
        <f>IF(R51&gt;0.005,R51*(1+$D$6/12),0)</f>
        <v/>
      </c>
      <c r="G52" s="13">
        <f>IF(S51&gt;0.005,S51*(1+$D$7/12),0)</f>
        <v/>
      </c>
      <c r="H52" s="13">
        <f>MIN(B52,MAX(0,'Your debts'!$B$9-0-(MIN($E$3,C52)+MIN($E$4,D52)+MIN($E$5,E52)+MIN($E$6,F52)+MIN($E$7,G52))))</f>
        <v/>
      </c>
      <c r="I52" s="13">
        <f>MIN(C52,MAX(0,'Your debts'!$B$9-SUM(H52:H52)-(MIN($E$4,D52)+MIN($E$5,E52)+MIN($E$6,F52)+MIN($E$7,G52))))</f>
        <v/>
      </c>
      <c r="J52" s="13">
        <f>MIN(D52,MAX(0,'Your debts'!$B$9-SUM(H52:I52)-(MIN($E$5,E52)+MIN($E$6,F52)+MIN($E$7,G52))))</f>
        <v/>
      </c>
      <c r="K52" s="13">
        <f>MIN(E52,MAX(0,'Your debts'!$B$9-SUM(H52:J52)-(MIN($E$6,F52)+MIN($E$7,G52))))</f>
        <v/>
      </c>
      <c r="L52" s="13">
        <f>MIN(F52,MAX(0,'Your debts'!$B$9-SUM(H52:K52)-(MIN($E$7,G52))))</f>
        <v/>
      </c>
      <c r="M52" s="13">
        <f>MIN(G52,MAX(0,'Your debts'!$B$9-SUM(H52:L52)-(0)))</f>
        <v/>
      </c>
      <c r="N52" s="13">
        <f>B52-H52</f>
        <v/>
      </c>
      <c r="O52" s="13">
        <f>C52-I52</f>
        <v/>
      </c>
      <c r="P52" s="13">
        <f>D52-J52</f>
        <v/>
      </c>
      <c r="Q52" s="13">
        <f>E52-K52</f>
        <v/>
      </c>
      <c r="R52" s="13">
        <f>F52-L52</f>
        <v/>
      </c>
      <c r="S52" s="13">
        <f>G52-M52</f>
        <v/>
      </c>
      <c r="T52" s="13">
        <f>SUM(B52:G52)-SUM(N51:S51)</f>
        <v/>
      </c>
    </row>
    <row r="53">
      <c r="A53" t="n">
        <v>42</v>
      </c>
      <c r="B53" s="13">
        <f>IF(N52&gt;0.005,N52*(1+$D$2/12),0)</f>
        <v/>
      </c>
      <c r="C53" s="13">
        <f>IF(O52&gt;0.005,O52*(1+$D$3/12),0)</f>
        <v/>
      </c>
      <c r="D53" s="13">
        <f>IF(P52&gt;0.005,P52*(1+$D$4/12),0)</f>
        <v/>
      </c>
      <c r="E53" s="13">
        <f>IF(Q52&gt;0.005,Q52*(1+$D$5/12),0)</f>
        <v/>
      </c>
      <c r="F53" s="13">
        <f>IF(R52&gt;0.005,R52*(1+$D$6/12),0)</f>
        <v/>
      </c>
      <c r="G53" s="13">
        <f>IF(S52&gt;0.005,S52*(1+$D$7/12),0)</f>
        <v/>
      </c>
      <c r="H53" s="13">
        <f>MIN(B53,MAX(0,'Your debts'!$B$9-0-(MIN($E$3,C53)+MIN($E$4,D53)+MIN($E$5,E53)+MIN($E$6,F53)+MIN($E$7,G53))))</f>
        <v/>
      </c>
      <c r="I53" s="13">
        <f>MIN(C53,MAX(0,'Your debts'!$B$9-SUM(H53:H53)-(MIN($E$4,D53)+MIN($E$5,E53)+MIN($E$6,F53)+MIN($E$7,G53))))</f>
        <v/>
      </c>
      <c r="J53" s="13">
        <f>MIN(D53,MAX(0,'Your debts'!$B$9-SUM(H53:I53)-(MIN($E$5,E53)+MIN($E$6,F53)+MIN($E$7,G53))))</f>
        <v/>
      </c>
      <c r="K53" s="13">
        <f>MIN(E53,MAX(0,'Your debts'!$B$9-SUM(H53:J53)-(MIN($E$6,F53)+MIN($E$7,G53))))</f>
        <v/>
      </c>
      <c r="L53" s="13">
        <f>MIN(F53,MAX(0,'Your debts'!$B$9-SUM(H53:K53)-(MIN($E$7,G53))))</f>
        <v/>
      </c>
      <c r="M53" s="13">
        <f>MIN(G53,MAX(0,'Your debts'!$B$9-SUM(H53:L53)-(0)))</f>
        <v/>
      </c>
      <c r="N53" s="13">
        <f>B53-H53</f>
        <v/>
      </c>
      <c r="O53" s="13">
        <f>C53-I53</f>
        <v/>
      </c>
      <c r="P53" s="13">
        <f>D53-J53</f>
        <v/>
      </c>
      <c r="Q53" s="13">
        <f>E53-K53</f>
        <v/>
      </c>
      <c r="R53" s="13">
        <f>F53-L53</f>
        <v/>
      </c>
      <c r="S53" s="13">
        <f>G53-M53</f>
        <v/>
      </c>
      <c r="T53" s="13">
        <f>SUM(B53:G53)-SUM(N52:S52)</f>
        <v/>
      </c>
    </row>
    <row r="54">
      <c r="A54" t="n">
        <v>43</v>
      </c>
      <c r="B54" s="13">
        <f>IF(N53&gt;0.005,N53*(1+$D$2/12),0)</f>
        <v/>
      </c>
      <c r="C54" s="13">
        <f>IF(O53&gt;0.005,O53*(1+$D$3/12),0)</f>
        <v/>
      </c>
      <c r="D54" s="13">
        <f>IF(P53&gt;0.005,P53*(1+$D$4/12),0)</f>
        <v/>
      </c>
      <c r="E54" s="13">
        <f>IF(Q53&gt;0.005,Q53*(1+$D$5/12),0)</f>
        <v/>
      </c>
      <c r="F54" s="13">
        <f>IF(R53&gt;0.005,R53*(1+$D$6/12),0)</f>
        <v/>
      </c>
      <c r="G54" s="13">
        <f>IF(S53&gt;0.005,S53*(1+$D$7/12),0)</f>
        <v/>
      </c>
      <c r="H54" s="13">
        <f>MIN(B54,MAX(0,'Your debts'!$B$9-0-(MIN($E$3,C54)+MIN($E$4,D54)+MIN($E$5,E54)+MIN($E$6,F54)+MIN($E$7,G54))))</f>
        <v/>
      </c>
      <c r="I54" s="13">
        <f>MIN(C54,MAX(0,'Your debts'!$B$9-SUM(H54:H54)-(MIN($E$4,D54)+MIN($E$5,E54)+MIN($E$6,F54)+MIN($E$7,G54))))</f>
        <v/>
      </c>
      <c r="J54" s="13">
        <f>MIN(D54,MAX(0,'Your debts'!$B$9-SUM(H54:I54)-(MIN($E$5,E54)+MIN($E$6,F54)+MIN($E$7,G54))))</f>
        <v/>
      </c>
      <c r="K54" s="13">
        <f>MIN(E54,MAX(0,'Your debts'!$B$9-SUM(H54:J54)-(MIN($E$6,F54)+MIN($E$7,G54))))</f>
        <v/>
      </c>
      <c r="L54" s="13">
        <f>MIN(F54,MAX(0,'Your debts'!$B$9-SUM(H54:K54)-(MIN($E$7,G54))))</f>
        <v/>
      </c>
      <c r="M54" s="13">
        <f>MIN(G54,MAX(0,'Your debts'!$B$9-SUM(H54:L54)-(0)))</f>
        <v/>
      </c>
      <c r="N54" s="13">
        <f>B54-H54</f>
        <v/>
      </c>
      <c r="O54" s="13">
        <f>C54-I54</f>
        <v/>
      </c>
      <c r="P54" s="13">
        <f>D54-J54</f>
        <v/>
      </c>
      <c r="Q54" s="13">
        <f>E54-K54</f>
        <v/>
      </c>
      <c r="R54" s="13">
        <f>F54-L54</f>
        <v/>
      </c>
      <c r="S54" s="13">
        <f>G54-M54</f>
        <v/>
      </c>
      <c r="T54" s="13">
        <f>SUM(B54:G54)-SUM(N53:S53)</f>
        <v/>
      </c>
    </row>
    <row r="55">
      <c r="A55" t="n">
        <v>44</v>
      </c>
      <c r="B55" s="13">
        <f>IF(N54&gt;0.005,N54*(1+$D$2/12),0)</f>
        <v/>
      </c>
      <c r="C55" s="13">
        <f>IF(O54&gt;0.005,O54*(1+$D$3/12),0)</f>
        <v/>
      </c>
      <c r="D55" s="13">
        <f>IF(P54&gt;0.005,P54*(1+$D$4/12),0)</f>
        <v/>
      </c>
      <c r="E55" s="13">
        <f>IF(Q54&gt;0.005,Q54*(1+$D$5/12),0)</f>
        <v/>
      </c>
      <c r="F55" s="13">
        <f>IF(R54&gt;0.005,R54*(1+$D$6/12),0)</f>
        <v/>
      </c>
      <c r="G55" s="13">
        <f>IF(S54&gt;0.005,S54*(1+$D$7/12),0)</f>
        <v/>
      </c>
      <c r="H55" s="13">
        <f>MIN(B55,MAX(0,'Your debts'!$B$9-0-(MIN($E$3,C55)+MIN($E$4,D55)+MIN($E$5,E55)+MIN($E$6,F55)+MIN($E$7,G55))))</f>
        <v/>
      </c>
      <c r="I55" s="13">
        <f>MIN(C55,MAX(0,'Your debts'!$B$9-SUM(H55:H55)-(MIN($E$4,D55)+MIN($E$5,E55)+MIN($E$6,F55)+MIN($E$7,G55))))</f>
        <v/>
      </c>
      <c r="J55" s="13">
        <f>MIN(D55,MAX(0,'Your debts'!$B$9-SUM(H55:I55)-(MIN($E$5,E55)+MIN($E$6,F55)+MIN($E$7,G55))))</f>
        <v/>
      </c>
      <c r="K55" s="13">
        <f>MIN(E55,MAX(0,'Your debts'!$B$9-SUM(H55:J55)-(MIN($E$6,F55)+MIN($E$7,G55))))</f>
        <v/>
      </c>
      <c r="L55" s="13">
        <f>MIN(F55,MAX(0,'Your debts'!$B$9-SUM(H55:K55)-(MIN($E$7,G55))))</f>
        <v/>
      </c>
      <c r="M55" s="13">
        <f>MIN(G55,MAX(0,'Your debts'!$B$9-SUM(H55:L55)-(0)))</f>
        <v/>
      </c>
      <c r="N55" s="13">
        <f>B55-H55</f>
        <v/>
      </c>
      <c r="O55" s="13">
        <f>C55-I55</f>
        <v/>
      </c>
      <c r="P55" s="13">
        <f>D55-J55</f>
        <v/>
      </c>
      <c r="Q55" s="13">
        <f>E55-K55</f>
        <v/>
      </c>
      <c r="R55" s="13">
        <f>F55-L55</f>
        <v/>
      </c>
      <c r="S55" s="13">
        <f>G55-M55</f>
        <v/>
      </c>
      <c r="T55" s="13">
        <f>SUM(B55:G55)-SUM(N54:S54)</f>
        <v/>
      </c>
    </row>
    <row r="56">
      <c r="A56" t="n">
        <v>45</v>
      </c>
      <c r="B56" s="13">
        <f>IF(N55&gt;0.005,N55*(1+$D$2/12),0)</f>
        <v/>
      </c>
      <c r="C56" s="13">
        <f>IF(O55&gt;0.005,O55*(1+$D$3/12),0)</f>
        <v/>
      </c>
      <c r="D56" s="13">
        <f>IF(P55&gt;0.005,P55*(1+$D$4/12),0)</f>
        <v/>
      </c>
      <c r="E56" s="13">
        <f>IF(Q55&gt;0.005,Q55*(1+$D$5/12),0)</f>
        <v/>
      </c>
      <c r="F56" s="13">
        <f>IF(R55&gt;0.005,R55*(1+$D$6/12),0)</f>
        <v/>
      </c>
      <c r="G56" s="13">
        <f>IF(S55&gt;0.005,S55*(1+$D$7/12),0)</f>
        <v/>
      </c>
      <c r="H56" s="13">
        <f>MIN(B56,MAX(0,'Your debts'!$B$9-0-(MIN($E$3,C56)+MIN($E$4,D56)+MIN($E$5,E56)+MIN($E$6,F56)+MIN($E$7,G56))))</f>
        <v/>
      </c>
      <c r="I56" s="13">
        <f>MIN(C56,MAX(0,'Your debts'!$B$9-SUM(H56:H56)-(MIN($E$4,D56)+MIN($E$5,E56)+MIN($E$6,F56)+MIN($E$7,G56))))</f>
        <v/>
      </c>
      <c r="J56" s="13">
        <f>MIN(D56,MAX(0,'Your debts'!$B$9-SUM(H56:I56)-(MIN($E$5,E56)+MIN($E$6,F56)+MIN($E$7,G56))))</f>
        <v/>
      </c>
      <c r="K56" s="13">
        <f>MIN(E56,MAX(0,'Your debts'!$B$9-SUM(H56:J56)-(MIN($E$6,F56)+MIN($E$7,G56))))</f>
        <v/>
      </c>
      <c r="L56" s="13">
        <f>MIN(F56,MAX(0,'Your debts'!$B$9-SUM(H56:K56)-(MIN($E$7,G56))))</f>
        <v/>
      </c>
      <c r="M56" s="13">
        <f>MIN(G56,MAX(0,'Your debts'!$B$9-SUM(H56:L56)-(0)))</f>
        <v/>
      </c>
      <c r="N56" s="13">
        <f>B56-H56</f>
        <v/>
      </c>
      <c r="O56" s="13">
        <f>C56-I56</f>
        <v/>
      </c>
      <c r="P56" s="13">
        <f>D56-J56</f>
        <v/>
      </c>
      <c r="Q56" s="13">
        <f>E56-K56</f>
        <v/>
      </c>
      <c r="R56" s="13">
        <f>F56-L56</f>
        <v/>
      </c>
      <c r="S56" s="13">
        <f>G56-M56</f>
        <v/>
      </c>
      <c r="T56" s="13">
        <f>SUM(B56:G56)-SUM(N55:S55)</f>
        <v/>
      </c>
    </row>
    <row r="57">
      <c r="A57" t="n">
        <v>46</v>
      </c>
      <c r="B57" s="13">
        <f>IF(N56&gt;0.005,N56*(1+$D$2/12),0)</f>
        <v/>
      </c>
      <c r="C57" s="13">
        <f>IF(O56&gt;0.005,O56*(1+$D$3/12),0)</f>
        <v/>
      </c>
      <c r="D57" s="13">
        <f>IF(P56&gt;0.005,P56*(1+$D$4/12),0)</f>
        <v/>
      </c>
      <c r="E57" s="13">
        <f>IF(Q56&gt;0.005,Q56*(1+$D$5/12),0)</f>
        <v/>
      </c>
      <c r="F57" s="13">
        <f>IF(R56&gt;0.005,R56*(1+$D$6/12),0)</f>
        <v/>
      </c>
      <c r="G57" s="13">
        <f>IF(S56&gt;0.005,S56*(1+$D$7/12),0)</f>
        <v/>
      </c>
      <c r="H57" s="13">
        <f>MIN(B57,MAX(0,'Your debts'!$B$9-0-(MIN($E$3,C57)+MIN($E$4,D57)+MIN($E$5,E57)+MIN($E$6,F57)+MIN($E$7,G57))))</f>
        <v/>
      </c>
      <c r="I57" s="13">
        <f>MIN(C57,MAX(0,'Your debts'!$B$9-SUM(H57:H57)-(MIN($E$4,D57)+MIN($E$5,E57)+MIN($E$6,F57)+MIN($E$7,G57))))</f>
        <v/>
      </c>
      <c r="J57" s="13">
        <f>MIN(D57,MAX(0,'Your debts'!$B$9-SUM(H57:I57)-(MIN($E$5,E57)+MIN($E$6,F57)+MIN($E$7,G57))))</f>
        <v/>
      </c>
      <c r="K57" s="13">
        <f>MIN(E57,MAX(0,'Your debts'!$B$9-SUM(H57:J57)-(MIN($E$6,F57)+MIN($E$7,G57))))</f>
        <v/>
      </c>
      <c r="L57" s="13">
        <f>MIN(F57,MAX(0,'Your debts'!$B$9-SUM(H57:K57)-(MIN($E$7,G57))))</f>
        <v/>
      </c>
      <c r="M57" s="13">
        <f>MIN(G57,MAX(0,'Your debts'!$B$9-SUM(H57:L57)-(0)))</f>
        <v/>
      </c>
      <c r="N57" s="13">
        <f>B57-H57</f>
        <v/>
      </c>
      <c r="O57" s="13">
        <f>C57-I57</f>
        <v/>
      </c>
      <c r="P57" s="13">
        <f>D57-J57</f>
        <v/>
      </c>
      <c r="Q57" s="13">
        <f>E57-K57</f>
        <v/>
      </c>
      <c r="R57" s="13">
        <f>F57-L57</f>
        <v/>
      </c>
      <c r="S57" s="13">
        <f>G57-M57</f>
        <v/>
      </c>
      <c r="T57" s="13">
        <f>SUM(B57:G57)-SUM(N56:S56)</f>
        <v/>
      </c>
    </row>
    <row r="58">
      <c r="A58" t="n">
        <v>47</v>
      </c>
      <c r="B58" s="13">
        <f>IF(N57&gt;0.005,N57*(1+$D$2/12),0)</f>
        <v/>
      </c>
      <c r="C58" s="13">
        <f>IF(O57&gt;0.005,O57*(1+$D$3/12),0)</f>
        <v/>
      </c>
      <c r="D58" s="13">
        <f>IF(P57&gt;0.005,P57*(1+$D$4/12),0)</f>
        <v/>
      </c>
      <c r="E58" s="13">
        <f>IF(Q57&gt;0.005,Q57*(1+$D$5/12),0)</f>
        <v/>
      </c>
      <c r="F58" s="13">
        <f>IF(R57&gt;0.005,R57*(1+$D$6/12),0)</f>
        <v/>
      </c>
      <c r="G58" s="13">
        <f>IF(S57&gt;0.005,S57*(1+$D$7/12),0)</f>
        <v/>
      </c>
      <c r="H58" s="13">
        <f>MIN(B58,MAX(0,'Your debts'!$B$9-0-(MIN($E$3,C58)+MIN($E$4,D58)+MIN($E$5,E58)+MIN($E$6,F58)+MIN($E$7,G58))))</f>
        <v/>
      </c>
      <c r="I58" s="13">
        <f>MIN(C58,MAX(0,'Your debts'!$B$9-SUM(H58:H58)-(MIN($E$4,D58)+MIN($E$5,E58)+MIN($E$6,F58)+MIN($E$7,G58))))</f>
        <v/>
      </c>
      <c r="J58" s="13">
        <f>MIN(D58,MAX(0,'Your debts'!$B$9-SUM(H58:I58)-(MIN($E$5,E58)+MIN($E$6,F58)+MIN($E$7,G58))))</f>
        <v/>
      </c>
      <c r="K58" s="13">
        <f>MIN(E58,MAX(0,'Your debts'!$B$9-SUM(H58:J58)-(MIN($E$6,F58)+MIN($E$7,G58))))</f>
        <v/>
      </c>
      <c r="L58" s="13">
        <f>MIN(F58,MAX(0,'Your debts'!$B$9-SUM(H58:K58)-(MIN($E$7,G58))))</f>
        <v/>
      </c>
      <c r="M58" s="13">
        <f>MIN(G58,MAX(0,'Your debts'!$B$9-SUM(H58:L58)-(0)))</f>
        <v/>
      </c>
      <c r="N58" s="13">
        <f>B58-H58</f>
        <v/>
      </c>
      <c r="O58" s="13">
        <f>C58-I58</f>
        <v/>
      </c>
      <c r="P58" s="13">
        <f>D58-J58</f>
        <v/>
      </c>
      <c r="Q58" s="13">
        <f>E58-K58</f>
        <v/>
      </c>
      <c r="R58" s="13">
        <f>F58-L58</f>
        <v/>
      </c>
      <c r="S58" s="13">
        <f>G58-M58</f>
        <v/>
      </c>
      <c r="T58" s="13">
        <f>SUM(B58:G58)-SUM(N57:S57)</f>
        <v/>
      </c>
    </row>
    <row r="59">
      <c r="A59" t="n">
        <v>48</v>
      </c>
      <c r="B59" s="13">
        <f>IF(N58&gt;0.005,N58*(1+$D$2/12),0)</f>
        <v/>
      </c>
      <c r="C59" s="13">
        <f>IF(O58&gt;0.005,O58*(1+$D$3/12),0)</f>
        <v/>
      </c>
      <c r="D59" s="13">
        <f>IF(P58&gt;0.005,P58*(1+$D$4/12),0)</f>
        <v/>
      </c>
      <c r="E59" s="13">
        <f>IF(Q58&gt;0.005,Q58*(1+$D$5/12),0)</f>
        <v/>
      </c>
      <c r="F59" s="13">
        <f>IF(R58&gt;0.005,R58*(1+$D$6/12),0)</f>
        <v/>
      </c>
      <c r="G59" s="13">
        <f>IF(S58&gt;0.005,S58*(1+$D$7/12),0)</f>
        <v/>
      </c>
      <c r="H59" s="13">
        <f>MIN(B59,MAX(0,'Your debts'!$B$9-0-(MIN($E$3,C59)+MIN($E$4,D59)+MIN($E$5,E59)+MIN($E$6,F59)+MIN($E$7,G59))))</f>
        <v/>
      </c>
      <c r="I59" s="13">
        <f>MIN(C59,MAX(0,'Your debts'!$B$9-SUM(H59:H59)-(MIN($E$4,D59)+MIN($E$5,E59)+MIN($E$6,F59)+MIN($E$7,G59))))</f>
        <v/>
      </c>
      <c r="J59" s="13">
        <f>MIN(D59,MAX(0,'Your debts'!$B$9-SUM(H59:I59)-(MIN($E$5,E59)+MIN($E$6,F59)+MIN($E$7,G59))))</f>
        <v/>
      </c>
      <c r="K59" s="13">
        <f>MIN(E59,MAX(0,'Your debts'!$B$9-SUM(H59:J59)-(MIN($E$6,F59)+MIN($E$7,G59))))</f>
        <v/>
      </c>
      <c r="L59" s="13">
        <f>MIN(F59,MAX(0,'Your debts'!$B$9-SUM(H59:K59)-(MIN($E$7,G59))))</f>
        <v/>
      </c>
      <c r="M59" s="13">
        <f>MIN(G59,MAX(0,'Your debts'!$B$9-SUM(H59:L59)-(0)))</f>
        <v/>
      </c>
      <c r="N59" s="13">
        <f>B59-H59</f>
        <v/>
      </c>
      <c r="O59" s="13">
        <f>C59-I59</f>
        <v/>
      </c>
      <c r="P59" s="13">
        <f>D59-J59</f>
        <v/>
      </c>
      <c r="Q59" s="13">
        <f>E59-K59</f>
        <v/>
      </c>
      <c r="R59" s="13">
        <f>F59-L59</f>
        <v/>
      </c>
      <c r="S59" s="13">
        <f>G59-M59</f>
        <v/>
      </c>
      <c r="T59" s="13">
        <f>SUM(B59:G59)-SUM(N58:S58)</f>
        <v/>
      </c>
    </row>
    <row r="60">
      <c r="A60" t="n">
        <v>49</v>
      </c>
      <c r="B60" s="13">
        <f>IF(N59&gt;0.005,N59*(1+$D$2/12),0)</f>
        <v/>
      </c>
      <c r="C60" s="13">
        <f>IF(O59&gt;0.005,O59*(1+$D$3/12),0)</f>
        <v/>
      </c>
      <c r="D60" s="13">
        <f>IF(P59&gt;0.005,P59*(1+$D$4/12),0)</f>
        <v/>
      </c>
      <c r="E60" s="13">
        <f>IF(Q59&gt;0.005,Q59*(1+$D$5/12),0)</f>
        <v/>
      </c>
      <c r="F60" s="13">
        <f>IF(R59&gt;0.005,R59*(1+$D$6/12),0)</f>
        <v/>
      </c>
      <c r="G60" s="13">
        <f>IF(S59&gt;0.005,S59*(1+$D$7/12),0)</f>
        <v/>
      </c>
      <c r="H60" s="13">
        <f>MIN(B60,MAX(0,'Your debts'!$B$9-0-(MIN($E$3,C60)+MIN($E$4,D60)+MIN($E$5,E60)+MIN($E$6,F60)+MIN($E$7,G60))))</f>
        <v/>
      </c>
      <c r="I60" s="13">
        <f>MIN(C60,MAX(0,'Your debts'!$B$9-SUM(H60:H60)-(MIN($E$4,D60)+MIN($E$5,E60)+MIN($E$6,F60)+MIN($E$7,G60))))</f>
        <v/>
      </c>
      <c r="J60" s="13">
        <f>MIN(D60,MAX(0,'Your debts'!$B$9-SUM(H60:I60)-(MIN($E$5,E60)+MIN($E$6,F60)+MIN($E$7,G60))))</f>
        <v/>
      </c>
      <c r="K60" s="13">
        <f>MIN(E60,MAX(0,'Your debts'!$B$9-SUM(H60:J60)-(MIN($E$6,F60)+MIN($E$7,G60))))</f>
        <v/>
      </c>
      <c r="L60" s="13">
        <f>MIN(F60,MAX(0,'Your debts'!$B$9-SUM(H60:K60)-(MIN($E$7,G60))))</f>
        <v/>
      </c>
      <c r="M60" s="13">
        <f>MIN(G60,MAX(0,'Your debts'!$B$9-SUM(H60:L60)-(0)))</f>
        <v/>
      </c>
      <c r="N60" s="13">
        <f>B60-H60</f>
        <v/>
      </c>
      <c r="O60" s="13">
        <f>C60-I60</f>
        <v/>
      </c>
      <c r="P60" s="13">
        <f>D60-J60</f>
        <v/>
      </c>
      <c r="Q60" s="13">
        <f>E60-K60</f>
        <v/>
      </c>
      <c r="R60" s="13">
        <f>F60-L60</f>
        <v/>
      </c>
      <c r="S60" s="13">
        <f>G60-M60</f>
        <v/>
      </c>
      <c r="T60" s="13">
        <f>SUM(B60:G60)-SUM(N59:S59)</f>
        <v/>
      </c>
    </row>
    <row r="61">
      <c r="A61" t="n">
        <v>50</v>
      </c>
      <c r="B61" s="13">
        <f>IF(N60&gt;0.005,N60*(1+$D$2/12),0)</f>
        <v/>
      </c>
      <c r="C61" s="13">
        <f>IF(O60&gt;0.005,O60*(1+$D$3/12),0)</f>
        <v/>
      </c>
      <c r="D61" s="13">
        <f>IF(P60&gt;0.005,P60*(1+$D$4/12),0)</f>
        <v/>
      </c>
      <c r="E61" s="13">
        <f>IF(Q60&gt;0.005,Q60*(1+$D$5/12),0)</f>
        <v/>
      </c>
      <c r="F61" s="13">
        <f>IF(R60&gt;0.005,R60*(1+$D$6/12),0)</f>
        <v/>
      </c>
      <c r="G61" s="13">
        <f>IF(S60&gt;0.005,S60*(1+$D$7/12),0)</f>
        <v/>
      </c>
      <c r="H61" s="13">
        <f>MIN(B61,MAX(0,'Your debts'!$B$9-0-(MIN($E$3,C61)+MIN($E$4,D61)+MIN($E$5,E61)+MIN($E$6,F61)+MIN($E$7,G61))))</f>
        <v/>
      </c>
      <c r="I61" s="13">
        <f>MIN(C61,MAX(0,'Your debts'!$B$9-SUM(H61:H61)-(MIN($E$4,D61)+MIN($E$5,E61)+MIN($E$6,F61)+MIN($E$7,G61))))</f>
        <v/>
      </c>
      <c r="J61" s="13">
        <f>MIN(D61,MAX(0,'Your debts'!$B$9-SUM(H61:I61)-(MIN($E$5,E61)+MIN($E$6,F61)+MIN($E$7,G61))))</f>
        <v/>
      </c>
      <c r="K61" s="13">
        <f>MIN(E61,MAX(0,'Your debts'!$B$9-SUM(H61:J61)-(MIN($E$6,F61)+MIN($E$7,G61))))</f>
        <v/>
      </c>
      <c r="L61" s="13">
        <f>MIN(F61,MAX(0,'Your debts'!$B$9-SUM(H61:K61)-(MIN($E$7,G61))))</f>
        <v/>
      </c>
      <c r="M61" s="13">
        <f>MIN(G61,MAX(0,'Your debts'!$B$9-SUM(H61:L61)-(0)))</f>
        <v/>
      </c>
      <c r="N61" s="13">
        <f>B61-H61</f>
        <v/>
      </c>
      <c r="O61" s="13">
        <f>C61-I61</f>
        <v/>
      </c>
      <c r="P61" s="13">
        <f>D61-J61</f>
        <v/>
      </c>
      <c r="Q61" s="13">
        <f>E61-K61</f>
        <v/>
      </c>
      <c r="R61" s="13">
        <f>F61-L61</f>
        <v/>
      </c>
      <c r="S61" s="13">
        <f>G61-M61</f>
        <v/>
      </c>
      <c r="T61" s="13">
        <f>SUM(B61:G61)-SUM(N60:S60)</f>
        <v/>
      </c>
    </row>
    <row r="62">
      <c r="A62" t="n">
        <v>51</v>
      </c>
      <c r="B62" s="13">
        <f>IF(N61&gt;0.005,N61*(1+$D$2/12),0)</f>
        <v/>
      </c>
      <c r="C62" s="13">
        <f>IF(O61&gt;0.005,O61*(1+$D$3/12),0)</f>
        <v/>
      </c>
      <c r="D62" s="13">
        <f>IF(P61&gt;0.005,P61*(1+$D$4/12),0)</f>
        <v/>
      </c>
      <c r="E62" s="13">
        <f>IF(Q61&gt;0.005,Q61*(1+$D$5/12),0)</f>
        <v/>
      </c>
      <c r="F62" s="13">
        <f>IF(R61&gt;0.005,R61*(1+$D$6/12),0)</f>
        <v/>
      </c>
      <c r="G62" s="13">
        <f>IF(S61&gt;0.005,S61*(1+$D$7/12),0)</f>
        <v/>
      </c>
      <c r="H62" s="13">
        <f>MIN(B62,MAX(0,'Your debts'!$B$9-0-(MIN($E$3,C62)+MIN($E$4,D62)+MIN($E$5,E62)+MIN($E$6,F62)+MIN($E$7,G62))))</f>
        <v/>
      </c>
      <c r="I62" s="13">
        <f>MIN(C62,MAX(0,'Your debts'!$B$9-SUM(H62:H62)-(MIN($E$4,D62)+MIN($E$5,E62)+MIN($E$6,F62)+MIN($E$7,G62))))</f>
        <v/>
      </c>
      <c r="J62" s="13">
        <f>MIN(D62,MAX(0,'Your debts'!$B$9-SUM(H62:I62)-(MIN($E$5,E62)+MIN($E$6,F62)+MIN($E$7,G62))))</f>
        <v/>
      </c>
      <c r="K62" s="13">
        <f>MIN(E62,MAX(0,'Your debts'!$B$9-SUM(H62:J62)-(MIN($E$6,F62)+MIN($E$7,G62))))</f>
        <v/>
      </c>
      <c r="L62" s="13">
        <f>MIN(F62,MAX(0,'Your debts'!$B$9-SUM(H62:K62)-(MIN($E$7,G62))))</f>
        <v/>
      </c>
      <c r="M62" s="13">
        <f>MIN(G62,MAX(0,'Your debts'!$B$9-SUM(H62:L62)-(0)))</f>
        <v/>
      </c>
      <c r="N62" s="13">
        <f>B62-H62</f>
        <v/>
      </c>
      <c r="O62" s="13">
        <f>C62-I62</f>
        <v/>
      </c>
      <c r="P62" s="13">
        <f>D62-J62</f>
        <v/>
      </c>
      <c r="Q62" s="13">
        <f>E62-K62</f>
        <v/>
      </c>
      <c r="R62" s="13">
        <f>F62-L62</f>
        <v/>
      </c>
      <c r="S62" s="13">
        <f>G62-M62</f>
        <v/>
      </c>
      <c r="T62" s="13">
        <f>SUM(B62:G62)-SUM(N61:S61)</f>
        <v/>
      </c>
    </row>
    <row r="63">
      <c r="A63" t="n">
        <v>52</v>
      </c>
      <c r="B63" s="13">
        <f>IF(N62&gt;0.005,N62*(1+$D$2/12),0)</f>
        <v/>
      </c>
      <c r="C63" s="13">
        <f>IF(O62&gt;0.005,O62*(1+$D$3/12),0)</f>
        <v/>
      </c>
      <c r="D63" s="13">
        <f>IF(P62&gt;0.005,P62*(1+$D$4/12),0)</f>
        <v/>
      </c>
      <c r="E63" s="13">
        <f>IF(Q62&gt;0.005,Q62*(1+$D$5/12),0)</f>
        <v/>
      </c>
      <c r="F63" s="13">
        <f>IF(R62&gt;0.005,R62*(1+$D$6/12),0)</f>
        <v/>
      </c>
      <c r="G63" s="13">
        <f>IF(S62&gt;0.005,S62*(1+$D$7/12),0)</f>
        <v/>
      </c>
      <c r="H63" s="13">
        <f>MIN(B63,MAX(0,'Your debts'!$B$9-0-(MIN($E$3,C63)+MIN($E$4,D63)+MIN($E$5,E63)+MIN($E$6,F63)+MIN($E$7,G63))))</f>
        <v/>
      </c>
      <c r="I63" s="13">
        <f>MIN(C63,MAX(0,'Your debts'!$B$9-SUM(H63:H63)-(MIN($E$4,D63)+MIN($E$5,E63)+MIN($E$6,F63)+MIN($E$7,G63))))</f>
        <v/>
      </c>
      <c r="J63" s="13">
        <f>MIN(D63,MAX(0,'Your debts'!$B$9-SUM(H63:I63)-(MIN($E$5,E63)+MIN($E$6,F63)+MIN($E$7,G63))))</f>
        <v/>
      </c>
      <c r="K63" s="13">
        <f>MIN(E63,MAX(0,'Your debts'!$B$9-SUM(H63:J63)-(MIN($E$6,F63)+MIN($E$7,G63))))</f>
        <v/>
      </c>
      <c r="L63" s="13">
        <f>MIN(F63,MAX(0,'Your debts'!$B$9-SUM(H63:K63)-(MIN($E$7,G63))))</f>
        <v/>
      </c>
      <c r="M63" s="13">
        <f>MIN(G63,MAX(0,'Your debts'!$B$9-SUM(H63:L63)-(0)))</f>
        <v/>
      </c>
      <c r="N63" s="13">
        <f>B63-H63</f>
        <v/>
      </c>
      <c r="O63" s="13">
        <f>C63-I63</f>
        <v/>
      </c>
      <c r="P63" s="13">
        <f>D63-J63</f>
        <v/>
      </c>
      <c r="Q63" s="13">
        <f>E63-K63</f>
        <v/>
      </c>
      <c r="R63" s="13">
        <f>F63-L63</f>
        <v/>
      </c>
      <c r="S63" s="13">
        <f>G63-M63</f>
        <v/>
      </c>
      <c r="T63" s="13">
        <f>SUM(B63:G63)-SUM(N62:S62)</f>
        <v/>
      </c>
    </row>
    <row r="64">
      <c r="A64" t="n">
        <v>53</v>
      </c>
      <c r="B64" s="13">
        <f>IF(N63&gt;0.005,N63*(1+$D$2/12),0)</f>
        <v/>
      </c>
      <c r="C64" s="13">
        <f>IF(O63&gt;0.005,O63*(1+$D$3/12),0)</f>
        <v/>
      </c>
      <c r="D64" s="13">
        <f>IF(P63&gt;0.005,P63*(1+$D$4/12),0)</f>
        <v/>
      </c>
      <c r="E64" s="13">
        <f>IF(Q63&gt;0.005,Q63*(1+$D$5/12),0)</f>
        <v/>
      </c>
      <c r="F64" s="13">
        <f>IF(R63&gt;0.005,R63*(1+$D$6/12),0)</f>
        <v/>
      </c>
      <c r="G64" s="13">
        <f>IF(S63&gt;0.005,S63*(1+$D$7/12),0)</f>
        <v/>
      </c>
      <c r="H64" s="13">
        <f>MIN(B64,MAX(0,'Your debts'!$B$9-0-(MIN($E$3,C64)+MIN($E$4,D64)+MIN($E$5,E64)+MIN($E$6,F64)+MIN($E$7,G64))))</f>
        <v/>
      </c>
      <c r="I64" s="13">
        <f>MIN(C64,MAX(0,'Your debts'!$B$9-SUM(H64:H64)-(MIN($E$4,D64)+MIN($E$5,E64)+MIN($E$6,F64)+MIN($E$7,G64))))</f>
        <v/>
      </c>
      <c r="J64" s="13">
        <f>MIN(D64,MAX(0,'Your debts'!$B$9-SUM(H64:I64)-(MIN($E$5,E64)+MIN($E$6,F64)+MIN($E$7,G64))))</f>
        <v/>
      </c>
      <c r="K64" s="13">
        <f>MIN(E64,MAX(0,'Your debts'!$B$9-SUM(H64:J64)-(MIN($E$6,F64)+MIN($E$7,G64))))</f>
        <v/>
      </c>
      <c r="L64" s="13">
        <f>MIN(F64,MAX(0,'Your debts'!$B$9-SUM(H64:K64)-(MIN($E$7,G64))))</f>
        <v/>
      </c>
      <c r="M64" s="13">
        <f>MIN(G64,MAX(0,'Your debts'!$B$9-SUM(H64:L64)-(0)))</f>
        <v/>
      </c>
      <c r="N64" s="13">
        <f>B64-H64</f>
        <v/>
      </c>
      <c r="O64" s="13">
        <f>C64-I64</f>
        <v/>
      </c>
      <c r="P64" s="13">
        <f>D64-J64</f>
        <v/>
      </c>
      <c r="Q64" s="13">
        <f>E64-K64</f>
        <v/>
      </c>
      <c r="R64" s="13">
        <f>F64-L64</f>
        <v/>
      </c>
      <c r="S64" s="13">
        <f>G64-M64</f>
        <v/>
      </c>
      <c r="T64" s="13">
        <f>SUM(B64:G64)-SUM(N63:S63)</f>
        <v/>
      </c>
    </row>
    <row r="65">
      <c r="A65" t="n">
        <v>54</v>
      </c>
      <c r="B65" s="13">
        <f>IF(N64&gt;0.005,N64*(1+$D$2/12),0)</f>
        <v/>
      </c>
      <c r="C65" s="13">
        <f>IF(O64&gt;0.005,O64*(1+$D$3/12),0)</f>
        <v/>
      </c>
      <c r="D65" s="13">
        <f>IF(P64&gt;0.005,P64*(1+$D$4/12),0)</f>
        <v/>
      </c>
      <c r="E65" s="13">
        <f>IF(Q64&gt;0.005,Q64*(1+$D$5/12),0)</f>
        <v/>
      </c>
      <c r="F65" s="13">
        <f>IF(R64&gt;0.005,R64*(1+$D$6/12),0)</f>
        <v/>
      </c>
      <c r="G65" s="13">
        <f>IF(S64&gt;0.005,S64*(1+$D$7/12),0)</f>
        <v/>
      </c>
      <c r="H65" s="13">
        <f>MIN(B65,MAX(0,'Your debts'!$B$9-0-(MIN($E$3,C65)+MIN($E$4,D65)+MIN($E$5,E65)+MIN($E$6,F65)+MIN($E$7,G65))))</f>
        <v/>
      </c>
      <c r="I65" s="13">
        <f>MIN(C65,MAX(0,'Your debts'!$B$9-SUM(H65:H65)-(MIN($E$4,D65)+MIN($E$5,E65)+MIN($E$6,F65)+MIN($E$7,G65))))</f>
        <v/>
      </c>
      <c r="J65" s="13">
        <f>MIN(D65,MAX(0,'Your debts'!$B$9-SUM(H65:I65)-(MIN($E$5,E65)+MIN($E$6,F65)+MIN($E$7,G65))))</f>
        <v/>
      </c>
      <c r="K65" s="13">
        <f>MIN(E65,MAX(0,'Your debts'!$B$9-SUM(H65:J65)-(MIN($E$6,F65)+MIN($E$7,G65))))</f>
        <v/>
      </c>
      <c r="L65" s="13">
        <f>MIN(F65,MAX(0,'Your debts'!$B$9-SUM(H65:K65)-(MIN($E$7,G65))))</f>
        <v/>
      </c>
      <c r="M65" s="13">
        <f>MIN(G65,MAX(0,'Your debts'!$B$9-SUM(H65:L65)-(0)))</f>
        <v/>
      </c>
      <c r="N65" s="13">
        <f>B65-H65</f>
        <v/>
      </c>
      <c r="O65" s="13">
        <f>C65-I65</f>
        <v/>
      </c>
      <c r="P65" s="13">
        <f>D65-J65</f>
        <v/>
      </c>
      <c r="Q65" s="13">
        <f>E65-K65</f>
        <v/>
      </c>
      <c r="R65" s="13">
        <f>F65-L65</f>
        <v/>
      </c>
      <c r="S65" s="13">
        <f>G65-M65</f>
        <v/>
      </c>
      <c r="T65" s="13">
        <f>SUM(B65:G65)-SUM(N64:S64)</f>
        <v/>
      </c>
    </row>
    <row r="66">
      <c r="A66" t="n">
        <v>55</v>
      </c>
      <c r="B66" s="13">
        <f>IF(N65&gt;0.005,N65*(1+$D$2/12),0)</f>
        <v/>
      </c>
      <c r="C66" s="13">
        <f>IF(O65&gt;0.005,O65*(1+$D$3/12),0)</f>
        <v/>
      </c>
      <c r="D66" s="13">
        <f>IF(P65&gt;0.005,P65*(1+$D$4/12),0)</f>
        <v/>
      </c>
      <c r="E66" s="13">
        <f>IF(Q65&gt;0.005,Q65*(1+$D$5/12),0)</f>
        <v/>
      </c>
      <c r="F66" s="13">
        <f>IF(R65&gt;0.005,R65*(1+$D$6/12),0)</f>
        <v/>
      </c>
      <c r="G66" s="13">
        <f>IF(S65&gt;0.005,S65*(1+$D$7/12),0)</f>
        <v/>
      </c>
      <c r="H66" s="13">
        <f>MIN(B66,MAX(0,'Your debts'!$B$9-0-(MIN($E$3,C66)+MIN($E$4,D66)+MIN($E$5,E66)+MIN($E$6,F66)+MIN($E$7,G66))))</f>
        <v/>
      </c>
      <c r="I66" s="13">
        <f>MIN(C66,MAX(0,'Your debts'!$B$9-SUM(H66:H66)-(MIN($E$4,D66)+MIN($E$5,E66)+MIN($E$6,F66)+MIN($E$7,G66))))</f>
        <v/>
      </c>
      <c r="J66" s="13">
        <f>MIN(D66,MAX(0,'Your debts'!$B$9-SUM(H66:I66)-(MIN($E$5,E66)+MIN($E$6,F66)+MIN($E$7,G66))))</f>
        <v/>
      </c>
      <c r="K66" s="13">
        <f>MIN(E66,MAX(0,'Your debts'!$B$9-SUM(H66:J66)-(MIN($E$6,F66)+MIN($E$7,G66))))</f>
        <v/>
      </c>
      <c r="L66" s="13">
        <f>MIN(F66,MAX(0,'Your debts'!$B$9-SUM(H66:K66)-(MIN($E$7,G66))))</f>
        <v/>
      </c>
      <c r="M66" s="13">
        <f>MIN(G66,MAX(0,'Your debts'!$B$9-SUM(H66:L66)-(0)))</f>
        <v/>
      </c>
      <c r="N66" s="13">
        <f>B66-H66</f>
        <v/>
      </c>
      <c r="O66" s="13">
        <f>C66-I66</f>
        <v/>
      </c>
      <c r="P66" s="13">
        <f>D66-J66</f>
        <v/>
      </c>
      <c r="Q66" s="13">
        <f>E66-K66</f>
        <v/>
      </c>
      <c r="R66" s="13">
        <f>F66-L66</f>
        <v/>
      </c>
      <c r="S66" s="13">
        <f>G66-M66</f>
        <v/>
      </c>
      <c r="T66" s="13">
        <f>SUM(B66:G66)-SUM(N65:S65)</f>
        <v/>
      </c>
    </row>
    <row r="67">
      <c r="A67" t="n">
        <v>56</v>
      </c>
      <c r="B67" s="13">
        <f>IF(N66&gt;0.005,N66*(1+$D$2/12),0)</f>
        <v/>
      </c>
      <c r="C67" s="13">
        <f>IF(O66&gt;0.005,O66*(1+$D$3/12),0)</f>
        <v/>
      </c>
      <c r="D67" s="13">
        <f>IF(P66&gt;0.005,P66*(1+$D$4/12),0)</f>
        <v/>
      </c>
      <c r="E67" s="13">
        <f>IF(Q66&gt;0.005,Q66*(1+$D$5/12),0)</f>
        <v/>
      </c>
      <c r="F67" s="13">
        <f>IF(R66&gt;0.005,R66*(1+$D$6/12),0)</f>
        <v/>
      </c>
      <c r="G67" s="13">
        <f>IF(S66&gt;0.005,S66*(1+$D$7/12),0)</f>
        <v/>
      </c>
      <c r="H67" s="13">
        <f>MIN(B67,MAX(0,'Your debts'!$B$9-0-(MIN($E$3,C67)+MIN($E$4,D67)+MIN($E$5,E67)+MIN($E$6,F67)+MIN($E$7,G67))))</f>
        <v/>
      </c>
      <c r="I67" s="13">
        <f>MIN(C67,MAX(0,'Your debts'!$B$9-SUM(H67:H67)-(MIN($E$4,D67)+MIN($E$5,E67)+MIN($E$6,F67)+MIN($E$7,G67))))</f>
        <v/>
      </c>
      <c r="J67" s="13">
        <f>MIN(D67,MAX(0,'Your debts'!$B$9-SUM(H67:I67)-(MIN($E$5,E67)+MIN($E$6,F67)+MIN($E$7,G67))))</f>
        <v/>
      </c>
      <c r="K67" s="13">
        <f>MIN(E67,MAX(0,'Your debts'!$B$9-SUM(H67:J67)-(MIN($E$6,F67)+MIN($E$7,G67))))</f>
        <v/>
      </c>
      <c r="L67" s="13">
        <f>MIN(F67,MAX(0,'Your debts'!$B$9-SUM(H67:K67)-(MIN($E$7,G67))))</f>
        <v/>
      </c>
      <c r="M67" s="13">
        <f>MIN(G67,MAX(0,'Your debts'!$B$9-SUM(H67:L67)-(0)))</f>
        <v/>
      </c>
      <c r="N67" s="13">
        <f>B67-H67</f>
        <v/>
      </c>
      <c r="O67" s="13">
        <f>C67-I67</f>
        <v/>
      </c>
      <c r="P67" s="13">
        <f>D67-J67</f>
        <v/>
      </c>
      <c r="Q67" s="13">
        <f>E67-K67</f>
        <v/>
      </c>
      <c r="R67" s="13">
        <f>F67-L67</f>
        <v/>
      </c>
      <c r="S67" s="13">
        <f>G67-M67</f>
        <v/>
      </c>
      <c r="T67" s="13">
        <f>SUM(B67:G67)-SUM(N66:S66)</f>
        <v/>
      </c>
    </row>
    <row r="68">
      <c r="A68" t="n">
        <v>57</v>
      </c>
      <c r="B68" s="13">
        <f>IF(N67&gt;0.005,N67*(1+$D$2/12),0)</f>
        <v/>
      </c>
      <c r="C68" s="13">
        <f>IF(O67&gt;0.005,O67*(1+$D$3/12),0)</f>
        <v/>
      </c>
      <c r="D68" s="13">
        <f>IF(P67&gt;0.005,P67*(1+$D$4/12),0)</f>
        <v/>
      </c>
      <c r="E68" s="13">
        <f>IF(Q67&gt;0.005,Q67*(1+$D$5/12),0)</f>
        <v/>
      </c>
      <c r="F68" s="13">
        <f>IF(R67&gt;0.005,R67*(1+$D$6/12),0)</f>
        <v/>
      </c>
      <c r="G68" s="13">
        <f>IF(S67&gt;0.005,S67*(1+$D$7/12),0)</f>
        <v/>
      </c>
      <c r="H68" s="13">
        <f>MIN(B68,MAX(0,'Your debts'!$B$9-0-(MIN($E$3,C68)+MIN($E$4,D68)+MIN($E$5,E68)+MIN($E$6,F68)+MIN($E$7,G68))))</f>
        <v/>
      </c>
      <c r="I68" s="13">
        <f>MIN(C68,MAX(0,'Your debts'!$B$9-SUM(H68:H68)-(MIN($E$4,D68)+MIN($E$5,E68)+MIN($E$6,F68)+MIN($E$7,G68))))</f>
        <v/>
      </c>
      <c r="J68" s="13">
        <f>MIN(D68,MAX(0,'Your debts'!$B$9-SUM(H68:I68)-(MIN($E$5,E68)+MIN($E$6,F68)+MIN($E$7,G68))))</f>
        <v/>
      </c>
      <c r="K68" s="13">
        <f>MIN(E68,MAX(0,'Your debts'!$B$9-SUM(H68:J68)-(MIN($E$6,F68)+MIN($E$7,G68))))</f>
        <v/>
      </c>
      <c r="L68" s="13">
        <f>MIN(F68,MAX(0,'Your debts'!$B$9-SUM(H68:K68)-(MIN($E$7,G68))))</f>
        <v/>
      </c>
      <c r="M68" s="13">
        <f>MIN(G68,MAX(0,'Your debts'!$B$9-SUM(H68:L68)-(0)))</f>
        <v/>
      </c>
      <c r="N68" s="13">
        <f>B68-H68</f>
        <v/>
      </c>
      <c r="O68" s="13">
        <f>C68-I68</f>
        <v/>
      </c>
      <c r="P68" s="13">
        <f>D68-J68</f>
        <v/>
      </c>
      <c r="Q68" s="13">
        <f>E68-K68</f>
        <v/>
      </c>
      <c r="R68" s="13">
        <f>F68-L68</f>
        <v/>
      </c>
      <c r="S68" s="13">
        <f>G68-M68</f>
        <v/>
      </c>
      <c r="T68" s="13">
        <f>SUM(B68:G68)-SUM(N67:S67)</f>
        <v/>
      </c>
    </row>
    <row r="69">
      <c r="A69" t="n">
        <v>58</v>
      </c>
      <c r="B69" s="13">
        <f>IF(N68&gt;0.005,N68*(1+$D$2/12),0)</f>
        <v/>
      </c>
      <c r="C69" s="13">
        <f>IF(O68&gt;0.005,O68*(1+$D$3/12),0)</f>
        <v/>
      </c>
      <c r="D69" s="13">
        <f>IF(P68&gt;0.005,P68*(1+$D$4/12),0)</f>
        <v/>
      </c>
      <c r="E69" s="13">
        <f>IF(Q68&gt;0.005,Q68*(1+$D$5/12),0)</f>
        <v/>
      </c>
      <c r="F69" s="13">
        <f>IF(R68&gt;0.005,R68*(1+$D$6/12),0)</f>
        <v/>
      </c>
      <c r="G69" s="13">
        <f>IF(S68&gt;0.005,S68*(1+$D$7/12),0)</f>
        <v/>
      </c>
      <c r="H69" s="13">
        <f>MIN(B69,MAX(0,'Your debts'!$B$9-0-(MIN($E$3,C69)+MIN($E$4,D69)+MIN($E$5,E69)+MIN($E$6,F69)+MIN($E$7,G69))))</f>
        <v/>
      </c>
      <c r="I69" s="13">
        <f>MIN(C69,MAX(0,'Your debts'!$B$9-SUM(H69:H69)-(MIN($E$4,D69)+MIN($E$5,E69)+MIN($E$6,F69)+MIN($E$7,G69))))</f>
        <v/>
      </c>
      <c r="J69" s="13">
        <f>MIN(D69,MAX(0,'Your debts'!$B$9-SUM(H69:I69)-(MIN($E$5,E69)+MIN($E$6,F69)+MIN($E$7,G69))))</f>
        <v/>
      </c>
      <c r="K69" s="13">
        <f>MIN(E69,MAX(0,'Your debts'!$B$9-SUM(H69:J69)-(MIN($E$6,F69)+MIN($E$7,G69))))</f>
        <v/>
      </c>
      <c r="L69" s="13">
        <f>MIN(F69,MAX(0,'Your debts'!$B$9-SUM(H69:K69)-(MIN($E$7,G69))))</f>
        <v/>
      </c>
      <c r="M69" s="13">
        <f>MIN(G69,MAX(0,'Your debts'!$B$9-SUM(H69:L69)-(0)))</f>
        <v/>
      </c>
      <c r="N69" s="13">
        <f>B69-H69</f>
        <v/>
      </c>
      <c r="O69" s="13">
        <f>C69-I69</f>
        <v/>
      </c>
      <c r="P69" s="13">
        <f>D69-J69</f>
        <v/>
      </c>
      <c r="Q69" s="13">
        <f>E69-K69</f>
        <v/>
      </c>
      <c r="R69" s="13">
        <f>F69-L69</f>
        <v/>
      </c>
      <c r="S69" s="13">
        <f>G69-M69</f>
        <v/>
      </c>
      <c r="T69" s="13">
        <f>SUM(B69:G69)-SUM(N68:S68)</f>
        <v/>
      </c>
    </row>
    <row r="70">
      <c r="A70" t="n">
        <v>59</v>
      </c>
      <c r="B70" s="13">
        <f>IF(N69&gt;0.005,N69*(1+$D$2/12),0)</f>
        <v/>
      </c>
      <c r="C70" s="13">
        <f>IF(O69&gt;0.005,O69*(1+$D$3/12),0)</f>
        <v/>
      </c>
      <c r="D70" s="13">
        <f>IF(P69&gt;0.005,P69*(1+$D$4/12),0)</f>
        <v/>
      </c>
      <c r="E70" s="13">
        <f>IF(Q69&gt;0.005,Q69*(1+$D$5/12),0)</f>
        <v/>
      </c>
      <c r="F70" s="13">
        <f>IF(R69&gt;0.005,R69*(1+$D$6/12),0)</f>
        <v/>
      </c>
      <c r="G70" s="13">
        <f>IF(S69&gt;0.005,S69*(1+$D$7/12),0)</f>
        <v/>
      </c>
      <c r="H70" s="13">
        <f>MIN(B70,MAX(0,'Your debts'!$B$9-0-(MIN($E$3,C70)+MIN($E$4,D70)+MIN($E$5,E70)+MIN($E$6,F70)+MIN($E$7,G70))))</f>
        <v/>
      </c>
      <c r="I70" s="13">
        <f>MIN(C70,MAX(0,'Your debts'!$B$9-SUM(H70:H70)-(MIN($E$4,D70)+MIN($E$5,E70)+MIN($E$6,F70)+MIN($E$7,G70))))</f>
        <v/>
      </c>
      <c r="J70" s="13">
        <f>MIN(D70,MAX(0,'Your debts'!$B$9-SUM(H70:I70)-(MIN($E$5,E70)+MIN($E$6,F70)+MIN($E$7,G70))))</f>
        <v/>
      </c>
      <c r="K70" s="13">
        <f>MIN(E70,MAX(0,'Your debts'!$B$9-SUM(H70:J70)-(MIN($E$6,F70)+MIN($E$7,G70))))</f>
        <v/>
      </c>
      <c r="L70" s="13">
        <f>MIN(F70,MAX(0,'Your debts'!$B$9-SUM(H70:K70)-(MIN($E$7,G70))))</f>
        <v/>
      </c>
      <c r="M70" s="13">
        <f>MIN(G70,MAX(0,'Your debts'!$B$9-SUM(H70:L70)-(0)))</f>
        <v/>
      </c>
      <c r="N70" s="13">
        <f>B70-H70</f>
        <v/>
      </c>
      <c r="O70" s="13">
        <f>C70-I70</f>
        <v/>
      </c>
      <c r="P70" s="13">
        <f>D70-J70</f>
        <v/>
      </c>
      <c r="Q70" s="13">
        <f>E70-K70</f>
        <v/>
      </c>
      <c r="R70" s="13">
        <f>F70-L70</f>
        <v/>
      </c>
      <c r="S70" s="13">
        <f>G70-M70</f>
        <v/>
      </c>
      <c r="T70" s="13">
        <f>SUM(B70:G70)-SUM(N69:S69)</f>
        <v/>
      </c>
    </row>
    <row r="71">
      <c r="A71" t="n">
        <v>60</v>
      </c>
      <c r="B71" s="13">
        <f>IF(N70&gt;0.005,N70*(1+$D$2/12),0)</f>
        <v/>
      </c>
      <c r="C71" s="13">
        <f>IF(O70&gt;0.005,O70*(1+$D$3/12),0)</f>
        <v/>
      </c>
      <c r="D71" s="13">
        <f>IF(P70&gt;0.005,P70*(1+$D$4/12),0)</f>
        <v/>
      </c>
      <c r="E71" s="13">
        <f>IF(Q70&gt;0.005,Q70*(1+$D$5/12),0)</f>
        <v/>
      </c>
      <c r="F71" s="13">
        <f>IF(R70&gt;0.005,R70*(1+$D$6/12),0)</f>
        <v/>
      </c>
      <c r="G71" s="13">
        <f>IF(S70&gt;0.005,S70*(1+$D$7/12),0)</f>
        <v/>
      </c>
      <c r="H71" s="13">
        <f>MIN(B71,MAX(0,'Your debts'!$B$9-0-(MIN($E$3,C71)+MIN($E$4,D71)+MIN($E$5,E71)+MIN($E$6,F71)+MIN($E$7,G71))))</f>
        <v/>
      </c>
      <c r="I71" s="13">
        <f>MIN(C71,MAX(0,'Your debts'!$B$9-SUM(H71:H71)-(MIN($E$4,D71)+MIN($E$5,E71)+MIN($E$6,F71)+MIN($E$7,G71))))</f>
        <v/>
      </c>
      <c r="J71" s="13">
        <f>MIN(D71,MAX(0,'Your debts'!$B$9-SUM(H71:I71)-(MIN($E$5,E71)+MIN($E$6,F71)+MIN($E$7,G71))))</f>
        <v/>
      </c>
      <c r="K71" s="13">
        <f>MIN(E71,MAX(0,'Your debts'!$B$9-SUM(H71:J71)-(MIN($E$6,F71)+MIN($E$7,G71))))</f>
        <v/>
      </c>
      <c r="L71" s="13">
        <f>MIN(F71,MAX(0,'Your debts'!$B$9-SUM(H71:K71)-(MIN($E$7,G71))))</f>
        <v/>
      </c>
      <c r="M71" s="13">
        <f>MIN(G71,MAX(0,'Your debts'!$B$9-SUM(H71:L71)-(0)))</f>
        <v/>
      </c>
      <c r="N71" s="13">
        <f>B71-H71</f>
        <v/>
      </c>
      <c r="O71" s="13">
        <f>C71-I71</f>
        <v/>
      </c>
      <c r="P71" s="13">
        <f>D71-J71</f>
        <v/>
      </c>
      <c r="Q71" s="13">
        <f>E71-K71</f>
        <v/>
      </c>
      <c r="R71" s="13">
        <f>F71-L71</f>
        <v/>
      </c>
      <c r="S71" s="13">
        <f>G71-M71</f>
        <v/>
      </c>
      <c r="T71" s="13">
        <f>SUM(B71:G71)-SUM(N70:S70)</f>
        <v/>
      </c>
    </row>
    <row r="72">
      <c r="A72" t="n">
        <v>61</v>
      </c>
      <c r="B72" s="13">
        <f>IF(N71&gt;0.005,N71*(1+$D$2/12),0)</f>
        <v/>
      </c>
      <c r="C72" s="13">
        <f>IF(O71&gt;0.005,O71*(1+$D$3/12),0)</f>
        <v/>
      </c>
      <c r="D72" s="13">
        <f>IF(P71&gt;0.005,P71*(1+$D$4/12),0)</f>
        <v/>
      </c>
      <c r="E72" s="13">
        <f>IF(Q71&gt;0.005,Q71*(1+$D$5/12),0)</f>
        <v/>
      </c>
      <c r="F72" s="13">
        <f>IF(R71&gt;0.005,R71*(1+$D$6/12),0)</f>
        <v/>
      </c>
      <c r="G72" s="13">
        <f>IF(S71&gt;0.005,S71*(1+$D$7/12),0)</f>
        <v/>
      </c>
      <c r="H72" s="13">
        <f>MIN(B72,MAX(0,'Your debts'!$B$9-0-(MIN($E$3,C72)+MIN($E$4,D72)+MIN($E$5,E72)+MIN($E$6,F72)+MIN($E$7,G72))))</f>
        <v/>
      </c>
      <c r="I72" s="13">
        <f>MIN(C72,MAX(0,'Your debts'!$B$9-SUM(H72:H72)-(MIN($E$4,D72)+MIN($E$5,E72)+MIN($E$6,F72)+MIN($E$7,G72))))</f>
        <v/>
      </c>
      <c r="J72" s="13">
        <f>MIN(D72,MAX(0,'Your debts'!$B$9-SUM(H72:I72)-(MIN($E$5,E72)+MIN($E$6,F72)+MIN($E$7,G72))))</f>
        <v/>
      </c>
      <c r="K72" s="13">
        <f>MIN(E72,MAX(0,'Your debts'!$B$9-SUM(H72:J72)-(MIN($E$6,F72)+MIN($E$7,G72))))</f>
        <v/>
      </c>
      <c r="L72" s="13">
        <f>MIN(F72,MAX(0,'Your debts'!$B$9-SUM(H72:K72)-(MIN($E$7,G72))))</f>
        <v/>
      </c>
      <c r="M72" s="13">
        <f>MIN(G72,MAX(0,'Your debts'!$B$9-SUM(H72:L72)-(0)))</f>
        <v/>
      </c>
      <c r="N72" s="13">
        <f>B72-H72</f>
        <v/>
      </c>
      <c r="O72" s="13">
        <f>C72-I72</f>
        <v/>
      </c>
      <c r="P72" s="13">
        <f>D72-J72</f>
        <v/>
      </c>
      <c r="Q72" s="13">
        <f>E72-K72</f>
        <v/>
      </c>
      <c r="R72" s="13">
        <f>F72-L72</f>
        <v/>
      </c>
      <c r="S72" s="13">
        <f>G72-M72</f>
        <v/>
      </c>
      <c r="T72" s="13">
        <f>SUM(B72:G72)-SUM(N71:S71)</f>
        <v/>
      </c>
    </row>
    <row r="73">
      <c r="A73" t="n">
        <v>62</v>
      </c>
      <c r="B73" s="13">
        <f>IF(N72&gt;0.005,N72*(1+$D$2/12),0)</f>
        <v/>
      </c>
      <c r="C73" s="13">
        <f>IF(O72&gt;0.005,O72*(1+$D$3/12),0)</f>
        <v/>
      </c>
      <c r="D73" s="13">
        <f>IF(P72&gt;0.005,P72*(1+$D$4/12),0)</f>
        <v/>
      </c>
      <c r="E73" s="13">
        <f>IF(Q72&gt;0.005,Q72*(1+$D$5/12),0)</f>
        <v/>
      </c>
      <c r="F73" s="13">
        <f>IF(R72&gt;0.005,R72*(1+$D$6/12),0)</f>
        <v/>
      </c>
      <c r="G73" s="13">
        <f>IF(S72&gt;0.005,S72*(1+$D$7/12),0)</f>
        <v/>
      </c>
      <c r="H73" s="13">
        <f>MIN(B73,MAX(0,'Your debts'!$B$9-0-(MIN($E$3,C73)+MIN($E$4,D73)+MIN($E$5,E73)+MIN($E$6,F73)+MIN($E$7,G73))))</f>
        <v/>
      </c>
      <c r="I73" s="13">
        <f>MIN(C73,MAX(0,'Your debts'!$B$9-SUM(H73:H73)-(MIN($E$4,D73)+MIN($E$5,E73)+MIN($E$6,F73)+MIN($E$7,G73))))</f>
        <v/>
      </c>
      <c r="J73" s="13">
        <f>MIN(D73,MAX(0,'Your debts'!$B$9-SUM(H73:I73)-(MIN($E$5,E73)+MIN($E$6,F73)+MIN($E$7,G73))))</f>
        <v/>
      </c>
      <c r="K73" s="13">
        <f>MIN(E73,MAX(0,'Your debts'!$B$9-SUM(H73:J73)-(MIN($E$6,F73)+MIN($E$7,G73))))</f>
        <v/>
      </c>
      <c r="L73" s="13">
        <f>MIN(F73,MAX(0,'Your debts'!$B$9-SUM(H73:K73)-(MIN($E$7,G73))))</f>
        <v/>
      </c>
      <c r="M73" s="13">
        <f>MIN(G73,MAX(0,'Your debts'!$B$9-SUM(H73:L73)-(0)))</f>
        <v/>
      </c>
      <c r="N73" s="13">
        <f>B73-H73</f>
        <v/>
      </c>
      <c r="O73" s="13">
        <f>C73-I73</f>
        <v/>
      </c>
      <c r="P73" s="13">
        <f>D73-J73</f>
        <v/>
      </c>
      <c r="Q73" s="13">
        <f>E73-K73</f>
        <v/>
      </c>
      <c r="R73" s="13">
        <f>F73-L73</f>
        <v/>
      </c>
      <c r="S73" s="13">
        <f>G73-M73</f>
        <v/>
      </c>
      <c r="T73" s="13">
        <f>SUM(B73:G73)-SUM(N72:S72)</f>
        <v/>
      </c>
    </row>
    <row r="74">
      <c r="A74" t="n">
        <v>63</v>
      </c>
      <c r="B74" s="13">
        <f>IF(N73&gt;0.005,N73*(1+$D$2/12),0)</f>
        <v/>
      </c>
      <c r="C74" s="13">
        <f>IF(O73&gt;0.005,O73*(1+$D$3/12),0)</f>
        <v/>
      </c>
      <c r="D74" s="13">
        <f>IF(P73&gt;0.005,P73*(1+$D$4/12),0)</f>
        <v/>
      </c>
      <c r="E74" s="13">
        <f>IF(Q73&gt;0.005,Q73*(1+$D$5/12),0)</f>
        <v/>
      </c>
      <c r="F74" s="13">
        <f>IF(R73&gt;0.005,R73*(1+$D$6/12),0)</f>
        <v/>
      </c>
      <c r="G74" s="13">
        <f>IF(S73&gt;0.005,S73*(1+$D$7/12),0)</f>
        <v/>
      </c>
      <c r="H74" s="13">
        <f>MIN(B74,MAX(0,'Your debts'!$B$9-0-(MIN($E$3,C74)+MIN($E$4,D74)+MIN($E$5,E74)+MIN($E$6,F74)+MIN($E$7,G74))))</f>
        <v/>
      </c>
      <c r="I74" s="13">
        <f>MIN(C74,MAX(0,'Your debts'!$B$9-SUM(H74:H74)-(MIN($E$4,D74)+MIN($E$5,E74)+MIN($E$6,F74)+MIN($E$7,G74))))</f>
        <v/>
      </c>
      <c r="J74" s="13">
        <f>MIN(D74,MAX(0,'Your debts'!$B$9-SUM(H74:I74)-(MIN($E$5,E74)+MIN($E$6,F74)+MIN($E$7,G74))))</f>
        <v/>
      </c>
      <c r="K74" s="13">
        <f>MIN(E74,MAX(0,'Your debts'!$B$9-SUM(H74:J74)-(MIN($E$6,F74)+MIN($E$7,G74))))</f>
        <v/>
      </c>
      <c r="L74" s="13">
        <f>MIN(F74,MAX(0,'Your debts'!$B$9-SUM(H74:K74)-(MIN($E$7,G74))))</f>
        <v/>
      </c>
      <c r="M74" s="13">
        <f>MIN(G74,MAX(0,'Your debts'!$B$9-SUM(H74:L74)-(0)))</f>
        <v/>
      </c>
      <c r="N74" s="13">
        <f>B74-H74</f>
        <v/>
      </c>
      <c r="O74" s="13">
        <f>C74-I74</f>
        <v/>
      </c>
      <c r="P74" s="13">
        <f>D74-J74</f>
        <v/>
      </c>
      <c r="Q74" s="13">
        <f>E74-K74</f>
        <v/>
      </c>
      <c r="R74" s="13">
        <f>F74-L74</f>
        <v/>
      </c>
      <c r="S74" s="13">
        <f>G74-M74</f>
        <v/>
      </c>
      <c r="T74" s="13">
        <f>SUM(B74:G74)-SUM(N73:S73)</f>
        <v/>
      </c>
    </row>
    <row r="75">
      <c r="A75" t="n">
        <v>64</v>
      </c>
      <c r="B75" s="13">
        <f>IF(N74&gt;0.005,N74*(1+$D$2/12),0)</f>
        <v/>
      </c>
      <c r="C75" s="13">
        <f>IF(O74&gt;0.005,O74*(1+$D$3/12),0)</f>
        <v/>
      </c>
      <c r="D75" s="13">
        <f>IF(P74&gt;0.005,P74*(1+$D$4/12),0)</f>
        <v/>
      </c>
      <c r="E75" s="13">
        <f>IF(Q74&gt;0.005,Q74*(1+$D$5/12),0)</f>
        <v/>
      </c>
      <c r="F75" s="13">
        <f>IF(R74&gt;0.005,R74*(1+$D$6/12),0)</f>
        <v/>
      </c>
      <c r="G75" s="13">
        <f>IF(S74&gt;0.005,S74*(1+$D$7/12),0)</f>
        <v/>
      </c>
      <c r="H75" s="13">
        <f>MIN(B75,MAX(0,'Your debts'!$B$9-0-(MIN($E$3,C75)+MIN($E$4,D75)+MIN($E$5,E75)+MIN($E$6,F75)+MIN($E$7,G75))))</f>
        <v/>
      </c>
      <c r="I75" s="13">
        <f>MIN(C75,MAX(0,'Your debts'!$B$9-SUM(H75:H75)-(MIN($E$4,D75)+MIN($E$5,E75)+MIN($E$6,F75)+MIN($E$7,G75))))</f>
        <v/>
      </c>
      <c r="J75" s="13">
        <f>MIN(D75,MAX(0,'Your debts'!$B$9-SUM(H75:I75)-(MIN($E$5,E75)+MIN($E$6,F75)+MIN($E$7,G75))))</f>
        <v/>
      </c>
      <c r="K75" s="13">
        <f>MIN(E75,MAX(0,'Your debts'!$B$9-SUM(H75:J75)-(MIN($E$6,F75)+MIN($E$7,G75))))</f>
        <v/>
      </c>
      <c r="L75" s="13">
        <f>MIN(F75,MAX(0,'Your debts'!$B$9-SUM(H75:K75)-(MIN($E$7,G75))))</f>
        <v/>
      </c>
      <c r="M75" s="13">
        <f>MIN(G75,MAX(0,'Your debts'!$B$9-SUM(H75:L75)-(0)))</f>
        <v/>
      </c>
      <c r="N75" s="13">
        <f>B75-H75</f>
        <v/>
      </c>
      <c r="O75" s="13">
        <f>C75-I75</f>
        <v/>
      </c>
      <c r="P75" s="13">
        <f>D75-J75</f>
        <v/>
      </c>
      <c r="Q75" s="13">
        <f>E75-K75</f>
        <v/>
      </c>
      <c r="R75" s="13">
        <f>F75-L75</f>
        <v/>
      </c>
      <c r="S75" s="13">
        <f>G75-M75</f>
        <v/>
      </c>
      <c r="T75" s="13">
        <f>SUM(B75:G75)-SUM(N74:S74)</f>
        <v/>
      </c>
    </row>
    <row r="76">
      <c r="A76" t="n">
        <v>65</v>
      </c>
      <c r="B76" s="13">
        <f>IF(N75&gt;0.005,N75*(1+$D$2/12),0)</f>
        <v/>
      </c>
      <c r="C76" s="13">
        <f>IF(O75&gt;0.005,O75*(1+$D$3/12),0)</f>
        <v/>
      </c>
      <c r="D76" s="13">
        <f>IF(P75&gt;0.005,P75*(1+$D$4/12),0)</f>
        <v/>
      </c>
      <c r="E76" s="13">
        <f>IF(Q75&gt;0.005,Q75*(1+$D$5/12),0)</f>
        <v/>
      </c>
      <c r="F76" s="13">
        <f>IF(R75&gt;0.005,R75*(1+$D$6/12),0)</f>
        <v/>
      </c>
      <c r="G76" s="13">
        <f>IF(S75&gt;0.005,S75*(1+$D$7/12),0)</f>
        <v/>
      </c>
      <c r="H76" s="13">
        <f>MIN(B76,MAX(0,'Your debts'!$B$9-0-(MIN($E$3,C76)+MIN($E$4,D76)+MIN($E$5,E76)+MIN($E$6,F76)+MIN($E$7,G76))))</f>
        <v/>
      </c>
      <c r="I76" s="13">
        <f>MIN(C76,MAX(0,'Your debts'!$B$9-SUM(H76:H76)-(MIN($E$4,D76)+MIN($E$5,E76)+MIN($E$6,F76)+MIN($E$7,G76))))</f>
        <v/>
      </c>
      <c r="J76" s="13">
        <f>MIN(D76,MAX(0,'Your debts'!$B$9-SUM(H76:I76)-(MIN($E$5,E76)+MIN($E$6,F76)+MIN($E$7,G76))))</f>
        <v/>
      </c>
      <c r="K76" s="13">
        <f>MIN(E76,MAX(0,'Your debts'!$B$9-SUM(H76:J76)-(MIN($E$6,F76)+MIN($E$7,G76))))</f>
        <v/>
      </c>
      <c r="L76" s="13">
        <f>MIN(F76,MAX(0,'Your debts'!$B$9-SUM(H76:K76)-(MIN($E$7,G76))))</f>
        <v/>
      </c>
      <c r="M76" s="13">
        <f>MIN(G76,MAX(0,'Your debts'!$B$9-SUM(H76:L76)-(0)))</f>
        <v/>
      </c>
      <c r="N76" s="13">
        <f>B76-H76</f>
        <v/>
      </c>
      <c r="O76" s="13">
        <f>C76-I76</f>
        <v/>
      </c>
      <c r="P76" s="13">
        <f>D76-J76</f>
        <v/>
      </c>
      <c r="Q76" s="13">
        <f>E76-K76</f>
        <v/>
      </c>
      <c r="R76" s="13">
        <f>F76-L76</f>
        <v/>
      </c>
      <c r="S76" s="13">
        <f>G76-M76</f>
        <v/>
      </c>
      <c r="T76" s="13">
        <f>SUM(B76:G76)-SUM(N75:S75)</f>
        <v/>
      </c>
    </row>
    <row r="77">
      <c r="A77" t="n">
        <v>66</v>
      </c>
      <c r="B77" s="13">
        <f>IF(N76&gt;0.005,N76*(1+$D$2/12),0)</f>
        <v/>
      </c>
      <c r="C77" s="13">
        <f>IF(O76&gt;0.005,O76*(1+$D$3/12),0)</f>
        <v/>
      </c>
      <c r="D77" s="13">
        <f>IF(P76&gt;0.005,P76*(1+$D$4/12),0)</f>
        <v/>
      </c>
      <c r="E77" s="13">
        <f>IF(Q76&gt;0.005,Q76*(1+$D$5/12),0)</f>
        <v/>
      </c>
      <c r="F77" s="13">
        <f>IF(R76&gt;0.005,R76*(1+$D$6/12),0)</f>
        <v/>
      </c>
      <c r="G77" s="13">
        <f>IF(S76&gt;0.005,S76*(1+$D$7/12),0)</f>
        <v/>
      </c>
      <c r="H77" s="13">
        <f>MIN(B77,MAX(0,'Your debts'!$B$9-0-(MIN($E$3,C77)+MIN($E$4,D77)+MIN($E$5,E77)+MIN($E$6,F77)+MIN($E$7,G77))))</f>
        <v/>
      </c>
      <c r="I77" s="13">
        <f>MIN(C77,MAX(0,'Your debts'!$B$9-SUM(H77:H77)-(MIN($E$4,D77)+MIN($E$5,E77)+MIN($E$6,F77)+MIN($E$7,G77))))</f>
        <v/>
      </c>
      <c r="J77" s="13">
        <f>MIN(D77,MAX(0,'Your debts'!$B$9-SUM(H77:I77)-(MIN($E$5,E77)+MIN($E$6,F77)+MIN($E$7,G77))))</f>
        <v/>
      </c>
      <c r="K77" s="13">
        <f>MIN(E77,MAX(0,'Your debts'!$B$9-SUM(H77:J77)-(MIN($E$6,F77)+MIN($E$7,G77))))</f>
        <v/>
      </c>
      <c r="L77" s="13">
        <f>MIN(F77,MAX(0,'Your debts'!$B$9-SUM(H77:K77)-(MIN($E$7,G77))))</f>
        <v/>
      </c>
      <c r="M77" s="13">
        <f>MIN(G77,MAX(0,'Your debts'!$B$9-SUM(H77:L77)-(0)))</f>
        <v/>
      </c>
      <c r="N77" s="13">
        <f>B77-H77</f>
        <v/>
      </c>
      <c r="O77" s="13">
        <f>C77-I77</f>
        <v/>
      </c>
      <c r="P77" s="13">
        <f>D77-J77</f>
        <v/>
      </c>
      <c r="Q77" s="13">
        <f>E77-K77</f>
        <v/>
      </c>
      <c r="R77" s="13">
        <f>F77-L77</f>
        <v/>
      </c>
      <c r="S77" s="13">
        <f>G77-M77</f>
        <v/>
      </c>
      <c r="T77" s="13">
        <f>SUM(B77:G77)-SUM(N76:S76)</f>
        <v/>
      </c>
    </row>
    <row r="78">
      <c r="A78" t="n">
        <v>67</v>
      </c>
      <c r="B78" s="13">
        <f>IF(N77&gt;0.005,N77*(1+$D$2/12),0)</f>
        <v/>
      </c>
      <c r="C78" s="13">
        <f>IF(O77&gt;0.005,O77*(1+$D$3/12),0)</f>
        <v/>
      </c>
      <c r="D78" s="13">
        <f>IF(P77&gt;0.005,P77*(1+$D$4/12),0)</f>
        <v/>
      </c>
      <c r="E78" s="13">
        <f>IF(Q77&gt;0.005,Q77*(1+$D$5/12),0)</f>
        <v/>
      </c>
      <c r="F78" s="13">
        <f>IF(R77&gt;0.005,R77*(1+$D$6/12),0)</f>
        <v/>
      </c>
      <c r="G78" s="13">
        <f>IF(S77&gt;0.005,S77*(1+$D$7/12),0)</f>
        <v/>
      </c>
      <c r="H78" s="13">
        <f>MIN(B78,MAX(0,'Your debts'!$B$9-0-(MIN($E$3,C78)+MIN($E$4,D78)+MIN($E$5,E78)+MIN($E$6,F78)+MIN($E$7,G78))))</f>
        <v/>
      </c>
      <c r="I78" s="13">
        <f>MIN(C78,MAX(0,'Your debts'!$B$9-SUM(H78:H78)-(MIN($E$4,D78)+MIN($E$5,E78)+MIN($E$6,F78)+MIN($E$7,G78))))</f>
        <v/>
      </c>
      <c r="J78" s="13">
        <f>MIN(D78,MAX(0,'Your debts'!$B$9-SUM(H78:I78)-(MIN($E$5,E78)+MIN($E$6,F78)+MIN($E$7,G78))))</f>
        <v/>
      </c>
      <c r="K78" s="13">
        <f>MIN(E78,MAX(0,'Your debts'!$B$9-SUM(H78:J78)-(MIN($E$6,F78)+MIN($E$7,G78))))</f>
        <v/>
      </c>
      <c r="L78" s="13">
        <f>MIN(F78,MAX(0,'Your debts'!$B$9-SUM(H78:K78)-(MIN($E$7,G78))))</f>
        <v/>
      </c>
      <c r="M78" s="13">
        <f>MIN(G78,MAX(0,'Your debts'!$B$9-SUM(H78:L78)-(0)))</f>
        <v/>
      </c>
      <c r="N78" s="13">
        <f>B78-H78</f>
        <v/>
      </c>
      <c r="O78" s="13">
        <f>C78-I78</f>
        <v/>
      </c>
      <c r="P78" s="13">
        <f>D78-J78</f>
        <v/>
      </c>
      <c r="Q78" s="13">
        <f>E78-K78</f>
        <v/>
      </c>
      <c r="R78" s="13">
        <f>F78-L78</f>
        <v/>
      </c>
      <c r="S78" s="13">
        <f>G78-M78</f>
        <v/>
      </c>
      <c r="T78" s="13">
        <f>SUM(B78:G78)-SUM(N77:S77)</f>
        <v/>
      </c>
    </row>
    <row r="79">
      <c r="A79" t="n">
        <v>68</v>
      </c>
      <c r="B79" s="13">
        <f>IF(N78&gt;0.005,N78*(1+$D$2/12),0)</f>
        <v/>
      </c>
      <c r="C79" s="13">
        <f>IF(O78&gt;0.005,O78*(1+$D$3/12),0)</f>
        <v/>
      </c>
      <c r="D79" s="13">
        <f>IF(P78&gt;0.005,P78*(1+$D$4/12),0)</f>
        <v/>
      </c>
      <c r="E79" s="13">
        <f>IF(Q78&gt;0.005,Q78*(1+$D$5/12),0)</f>
        <v/>
      </c>
      <c r="F79" s="13">
        <f>IF(R78&gt;0.005,R78*(1+$D$6/12),0)</f>
        <v/>
      </c>
      <c r="G79" s="13">
        <f>IF(S78&gt;0.005,S78*(1+$D$7/12),0)</f>
        <v/>
      </c>
      <c r="H79" s="13">
        <f>MIN(B79,MAX(0,'Your debts'!$B$9-0-(MIN($E$3,C79)+MIN($E$4,D79)+MIN($E$5,E79)+MIN($E$6,F79)+MIN($E$7,G79))))</f>
        <v/>
      </c>
      <c r="I79" s="13">
        <f>MIN(C79,MAX(0,'Your debts'!$B$9-SUM(H79:H79)-(MIN($E$4,D79)+MIN($E$5,E79)+MIN($E$6,F79)+MIN($E$7,G79))))</f>
        <v/>
      </c>
      <c r="J79" s="13">
        <f>MIN(D79,MAX(0,'Your debts'!$B$9-SUM(H79:I79)-(MIN($E$5,E79)+MIN($E$6,F79)+MIN($E$7,G79))))</f>
        <v/>
      </c>
      <c r="K79" s="13">
        <f>MIN(E79,MAX(0,'Your debts'!$B$9-SUM(H79:J79)-(MIN($E$6,F79)+MIN($E$7,G79))))</f>
        <v/>
      </c>
      <c r="L79" s="13">
        <f>MIN(F79,MAX(0,'Your debts'!$B$9-SUM(H79:K79)-(MIN($E$7,G79))))</f>
        <v/>
      </c>
      <c r="M79" s="13">
        <f>MIN(G79,MAX(0,'Your debts'!$B$9-SUM(H79:L79)-(0)))</f>
        <v/>
      </c>
      <c r="N79" s="13">
        <f>B79-H79</f>
        <v/>
      </c>
      <c r="O79" s="13">
        <f>C79-I79</f>
        <v/>
      </c>
      <c r="P79" s="13">
        <f>D79-J79</f>
        <v/>
      </c>
      <c r="Q79" s="13">
        <f>E79-K79</f>
        <v/>
      </c>
      <c r="R79" s="13">
        <f>F79-L79</f>
        <v/>
      </c>
      <c r="S79" s="13">
        <f>G79-M79</f>
        <v/>
      </c>
      <c r="T79" s="13">
        <f>SUM(B79:G79)-SUM(N78:S78)</f>
        <v/>
      </c>
    </row>
    <row r="80">
      <c r="A80" t="n">
        <v>69</v>
      </c>
      <c r="B80" s="13">
        <f>IF(N79&gt;0.005,N79*(1+$D$2/12),0)</f>
        <v/>
      </c>
      <c r="C80" s="13">
        <f>IF(O79&gt;0.005,O79*(1+$D$3/12),0)</f>
        <v/>
      </c>
      <c r="D80" s="13">
        <f>IF(P79&gt;0.005,P79*(1+$D$4/12),0)</f>
        <v/>
      </c>
      <c r="E80" s="13">
        <f>IF(Q79&gt;0.005,Q79*(1+$D$5/12),0)</f>
        <v/>
      </c>
      <c r="F80" s="13">
        <f>IF(R79&gt;0.005,R79*(1+$D$6/12),0)</f>
        <v/>
      </c>
      <c r="G80" s="13">
        <f>IF(S79&gt;0.005,S79*(1+$D$7/12),0)</f>
        <v/>
      </c>
      <c r="H80" s="13">
        <f>MIN(B80,MAX(0,'Your debts'!$B$9-0-(MIN($E$3,C80)+MIN($E$4,D80)+MIN($E$5,E80)+MIN($E$6,F80)+MIN($E$7,G80))))</f>
        <v/>
      </c>
      <c r="I80" s="13">
        <f>MIN(C80,MAX(0,'Your debts'!$B$9-SUM(H80:H80)-(MIN($E$4,D80)+MIN($E$5,E80)+MIN($E$6,F80)+MIN($E$7,G80))))</f>
        <v/>
      </c>
      <c r="J80" s="13">
        <f>MIN(D80,MAX(0,'Your debts'!$B$9-SUM(H80:I80)-(MIN($E$5,E80)+MIN($E$6,F80)+MIN($E$7,G80))))</f>
        <v/>
      </c>
      <c r="K80" s="13">
        <f>MIN(E80,MAX(0,'Your debts'!$B$9-SUM(H80:J80)-(MIN($E$6,F80)+MIN($E$7,G80))))</f>
        <v/>
      </c>
      <c r="L80" s="13">
        <f>MIN(F80,MAX(0,'Your debts'!$B$9-SUM(H80:K80)-(MIN($E$7,G80))))</f>
        <v/>
      </c>
      <c r="M80" s="13">
        <f>MIN(G80,MAX(0,'Your debts'!$B$9-SUM(H80:L80)-(0)))</f>
        <v/>
      </c>
      <c r="N80" s="13">
        <f>B80-H80</f>
        <v/>
      </c>
      <c r="O80" s="13">
        <f>C80-I80</f>
        <v/>
      </c>
      <c r="P80" s="13">
        <f>D80-J80</f>
        <v/>
      </c>
      <c r="Q80" s="13">
        <f>E80-K80</f>
        <v/>
      </c>
      <c r="R80" s="13">
        <f>F80-L80</f>
        <v/>
      </c>
      <c r="S80" s="13">
        <f>G80-M80</f>
        <v/>
      </c>
      <c r="T80" s="13">
        <f>SUM(B80:G80)-SUM(N79:S79)</f>
        <v/>
      </c>
    </row>
    <row r="81">
      <c r="A81" t="n">
        <v>70</v>
      </c>
      <c r="B81" s="13">
        <f>IF(N80&gt;0.005,N80*(1+$D$2/12),0)</f>
        <v/>
      </c>
      <c r="C81" s="13">
        <f>IF(O80&gt;0.005,O80*(1+$D$3/12),0)</f>
        <v/>
      </c>
      <c r="D81" s="13">
        <f>IF(P80&gt;0.005,P80*(1+$D$4/12),0)</f>
        <v/>
      </c>
      <c r="E81" s="13">
        <f>IF(Q80&gt;0.005,Q80*(1+$D$5/12),0)</f>
        <v/>
      </c>
      <c r="F81" s="13">
        <f>IF(R80&gt;0.005,R80*(1+$D$6/12),0)</f>
        <v/>
      </c>
      <c r="G81" s="13">
        <f>IF(S80&gt;0.005,S80*(1+$D$7/12),0)</f>
        <v/>
      </c>
      <c r="H81" s="13">
        <f>MIN(B81,MAX(0,'Your debts'!$B$9-0-(MIN($E$3,C81)+MIN($E$4,D81)+MIN($E$5,E81)+MIN($E$6,F81)+MIN($E$7,G81))))</f>
        <v/>
      </c>
      <c r="I81" s="13">
        <f>MIN(C81,MAX(0,'Your debts'!$B$9-SUM(H81:H81)-(MIN($E$4,D81)+MIN($E$5,E81)+MIN($E$6,F81)+MIN($E$7,G81))))</f>
        <v/>
      </c>
      <c r="J81" s="13">
        <f>MIN(D81,MAX(0,'Your debts'!$B$9-SUM(H81:I81)-(MIN($E$5,E81)+MIN($E$6,F81)+MIN($E$7,G81))))</f>
        <v/>
      </c>
      <c r="K81" s="13">
        <f>MIN(E81,MAX(0,'Your debts'!$B$9-SUM(H81:J81)-(MIN($E$6,F81)+MIN($E$7,G81))))</f>
        <v/>
      </c>
      <c r="L81" s="13">
        <f>MIN(F81,MAX(0,'Your debts'!$B$9-SUM(H81:K81)-(MIN($E$7,G81))))</f>
        <v/>
      </c>
      <c r="M81" s="13">
        <f>MIN(G81,MAX(0,'Your debts'!$B$9-SUM(H81:L81)-(0)))</f>
        <v/>
      </c>
      <c r="N81" s="13">
        <f>B81-H81</f>
        <v/>
      </c>
      <c r="O81" s="13">
        <f>C81-I81</f>
        <v/>
      </c>
      <c r="P81" s="13">
        <f>D81-J81</f>
        <v/>
      </c>
      <c r="Q81" s="13">
        <f>E81-K81</f>
        <v/>
      </c>
      <c r="R81" s="13">
        <f>F81-L81</f>
        <v/>
      </c>
      <c r="S81" s="13">
        <f>G81-M81</f>
        <v/>
      </c>
      <c r="T81" s="13">
        <f>SUM(B81:G81)-SUM(N80:S80)</f>
        <v/>
      </c>
    </row>
    <row r="82">
      <c r="A82" t="n">
        <v>71</v>
      </c>
      <c r="B82" s="13">
        <f>IF(N81&gt;0.005,N81*(1+$D$2/12),0)</f>
        <v/>
      </c>
      <c r="C82" s="13">
        <f>IF(O81&gt;0.005,O81*(1+$D$3/12),0)</f>
        <v/>
      </c>
      <c r="D82" s="13">
        <f>IF(P81&gt;0.005,P81*(1+$D$4/12),0)</f>
        <v/>
      </c>
      <c r="E82" s="13">
        <f>IF(Q81&gt;0.005,Q81*(1+$D$5/12),0)</f>
        <v/>
      </c>
      <c r="F82" s="13">
        <f>IF(R81&gt;0.005,R81*(1+$D$6/12),0)</f>
        <v/>
      </c>
      <c r="G82" s="13">
        <f>IF(S81&gt;0.005,S81*(1+$D$7/12),0)</f>
        <v/>
      </c>
      <c r="H82" s="13">
        <f>MIN(B82,MAX(0,'Your debts'!$B$9-0-(MIN($E$3,C82)+MIN($E$4,D82)+MIN($E$5,E82)+MIN($E$6,F82)+MIN($E$7,G82))))</f>
        <v/>
      </c>
      <c r="I82" s="13">
        <f>MIN(C82,MAX(0,'Your debts'!$B$9-SUM(H82:H82)-(MIN($E$4,D82)+MIN($E$5,E82)+MIN($E$6,F82)+MIN($E$7,G82))))</f>
        <v/>
      </c>
      <c r="J82" s="13">
        <f>MIN(D82,MAX(0,'Your debts'!$B$9-SUM(H82:I82)-(MIN($E$5,E82)+MIN($E$6,F82)+MIN($E$7,G82))))</f>
        <v/>
      </c>
      <c r="K82" s="13">
        <f>MIN(E82,MAX(0,'Your debts'!$B$9-SUM(H82:J82)-(MIN($E$6,F82)+MIN($E$7,G82))))</f>
        <v/>
      </c>
      <c r="L82" s="13">
        <f>MIN(F82,MAX(0,'Your debts'!$B$9-SUM(H82:K82)-(MIN($E$7,G82))))</f>
        <v/>
      </c>
      <c r="M82" s="13">
        <f>MIN(G82,MAX(0,'Your debts'!$B$9-SUM(H82:L82)-(0)))</f>
        <v/>
      </c>
      <c r="N82" s="13">
        <f>B82-H82</f>
        <v/>
      </c>
      <c r="O82" s="13">
        <f>C82-I82</f>
        <v/>
      </c>
      <c r="P82" s="13">
        <f>D82-J82</f>
        <v/>
      </c>
      <c r="Q82" s="13">
        <f>E82-K82</f>
        <v/>
      </c>
      <c r="R82" s="13">
        <f>F82-L82</f>
        <v/>
      </c>
      <c r="S82" s="13">
        <f>G82-M82</f>
        <v/>
      </c>
      <c r="T82" s="13">
        <f>SUM(B82:G82)-SUM(N81:S81)</f>
        <v/>
      </c>
    </row>
    <row r="83">
      <c r="A83" t="n">
        <v>72</v>
      </c>
      <c r="B83" s="13">
        <f>IF(N82&gt;0.005,N82*(1+$D$2/12),0)</f>
        <v/>
      </c>
      <c r="C83" s="13">
        <f>IF(O82&gt;0.005,O82*(1+$D$3/12),0)</f>
        <v/>
      </c>
      <c r="D83" s="13">
        <f>IF(P82&gt;0.005,P82*(1+$D$4/12),0)</f>
        <v/>
      </c>
      <c r="E83" s="13">
        <f>IF(Q82&gt;0.005,Q82*(1+$D$5/12),0)</f>
        <v/>
      </c>
      <c r="F83" s="13">
        <f>IF(R82&gt;0.005,R82*(1+$D$6/12),0)</f>
        <v/>
      </c>
      <c r="G83" s="13">
        <f>IF(S82&gt;0.005,S82*(1+$D$7/12),0)</f>
        <v/>
      </c>
      <c r="H83" s="13">
        <f>MIN(B83,MAX(0,'Your debts'!$B$9-0-(MIN($E$3,C83)+MIN($E$4,D83)+MIN($E$5,E83)+MIN($E$6,F83)+MIN($E$7,G83))))</f>
        <v/>
      </c>
      <c r="I83" s="13">
        <f>MIN(C83,MAX(0,'Your debts'!$B$9-SUM(H83:H83)-(MIN($E$4,D83)+MIN($E$5,E83)+MIN($E$6,F83)+MIN($E$7,G83))))</f>
        <v/>
      </c>
      <c r="J83" s="13">
        <f>MIN(D83,MAX(0,'Your debts'!$B$9-SUM(H83:I83)-(MIN($E$5,E83)+MIN($E$6,F83)+MIN($E$7,G83))))</f>
        <v/>
      </c>
      <c r="K83" s="13">
        <f>MIN(E83,MAX(0,'Your debts'!$B$9-SUM(H83:J83)-(MIN($E$6,F83)+MIN($E$7,G83))))</f>
        <v/>
      </c>
      <c r="L83" s="13">
        <f>MIN(F83,MAX(0,'Your debts'!$B$9-SUM(H83:K83)-(MIN($E$7,G83))))</f>
        <v/>
      </c>
      <c r="M83" s="13">
        <f>MIN(G83,MAX(0,'Your debts'!$B$9-SUM(H83:L83)-(0)))</f>
        <v/>
      </c>
      <c r="N83" s="13">
        <f>B83-H83</f>
        <v/>
      </c>
      <c r="O83" s="13">
        <f>C83-I83</f>
        <v/>
      </c>
      <c r="P83" s="13">
        <f>D83-J83</f>
        <v/>
      </c>
      <c r="Q83" s="13">
        <f>E83-K83</f>
        <v/>
      </c>
      <c r="R83" s="13">
        <f>F83-L83</f>
        <v/>
      </c>
      <c r="S83" s="13">
        <f>G83-M83</f>
        <v/>
      </c>
      <c r="T83" s="13">
        <f>SUM(B83:G83)-SUM(N82:S82)</f>
        <v/>
      </c>
    </row>
    <row r="84">
      <c r="A84" t="n">
        <v>73</v>
      </c>
      <c r="B84" s="13">
        <f>IF(N83&gt;0.005,N83*(1+$D$2/12),0)</f>
        <v/>
      </c>
      <c r="C84" s="13">
        <f>IF(O83&gt;0.005,O83*(1+$D$3/12),0)</f>
        <v/>
      </c>
      <c r="D84" s="13">
        <f>IF(P83&gt;0.005,P83*(1+$D$4/12),0)</f>
        <v/>
      </c>
      <c r="E84" s="13">
        <f>IF(Q83&gt;0.005,Q83*(1+$D$5/12),0)</f>
        <v/>
      </c>
      <c r="F84" s="13">
        <f>IF(R83&gt;0.005,R83*(1+$D$6/12),0)</f>
        <v/>
      </c>
      <c r="G84" s="13">
        <f>IF(S83&gt;0.005,S83*(1+$D$7/12),0)</f>
        <v/>
      </c>
      <c r="H84" s="13">
        <f>MIN(B84,MAX(0,'Your debts'!$B$9-0-(MIN($E$3,C84)+MIN($E$4,D84)+MIN($E$5,E84)+MIN($E$6,F84)+MIN($E$7,G84))))</f>
        <v/>
      </c>
      <c r="I84" s="13">
        <f>MIN(C84,MAX(0,'Your debts'!$B$9-SUM(H84:H84)-(MIN($E$4,D84)+MIN($E$5,E84)+MIN($E$6,F84)+MIN($E$7,G84))))</f>
        <v/>
      </c>
      <c r="J84" s="13">
        <f>MIN(D84,MAX(0,'Your debts'!$B$9-SUM(H84:I84)-(MIN($E$5,E84)+MIN($E$6,F84)+MIN($E$7,G84))))</f>
        <v/>
      </c>
      <c r="K84" s="13">
        <f>MIN(E84,MAX(0,'Your debts'!$B$9-SUM(H84:J84)-(MIN($E$6,F84)+MIN($E$7,G84))))</f>
        <v/>
      </c>
      <c r="L84" s="13">
        <f>MIN(F84,MAX(0,'Your debts'!$B$9-SUM(H84:K84)-(MIN($E$7,G84))))</f>
        <v/>
      </c>
      <c r="M84" s="13">
        <f>MIN(G84,MAX(0,'Your debts'!$B$9-SUM(H84:L84)-(0)))</f>
        <v/>
      </c>
      <c r="N84" s="13">
        <f>B84-H84</f>
        <v/>
      </c>
      <c r="O84" s="13">
        <f>C84-I84</f>
        <v/>
      </c>
      <c r="P84" s="13">
        <f>D84-J84</f>
        <v/>
      </c>
      <c r="Q84" s="13">
        <f>E84-K84</f>
        <v/>
      </c>
      <c r="R84" s="13">
        <f>F84-L84</f>
        <v/>
      </c>
      <c r="S84" s="13">
        <f>G84-M84</f>
        <v/>
      </c>
      <c r="T84" s="13">
        <f>SUM(B84:G84)-SUM(N83:S83)</f>
        <v/>
      </c>
    </row>
    <row r="85">
      <c r="A85" t="n">
        <v>74</v>
      </c>
      <c r="B85" s="13">
        <f>IF(N84&gt;0.005,N84*(1+$D$2/12),0)</f>
        <v/>
      </c>
      <c r="C85" s="13">
        <f>IF(O84&gt;0.005,O84*(1+$D$3/12),0)</f>
        <v/>
      </c>
      <c r="D85" s="13">
        <f>IF(P84&gt;0.005,P84*(1+$D$4/12),0)</f>
        <v/>
      </c>
      <c r="E85" s="13">
        <f>IF(Q84&gt;0.005,Q84*(1+$D$5/12),0)</f>
        <v/>
      </c>
      <c r="F85" s="13">
        <f>IF(R84&gt;0.005,R84*(1+$D$6/12),0)</f>
        <v/>
      </c>
      <c r="G85" s="13">
        <f>IF(S84&gt;0.005,S84*(1+$D$7/12),0)</f>
        <v/>
      </c>
      <c r="H85" s="13">
        <f>MIN(B85,MAX(0,'Your debts'!$B$9-0-(MIN($E$3,C85)+MIN($E$4,D85)+MIN($E$5,E85)+MIN($E$6,F85)+MIN($E$7,G85))))</f>
        <v/>
      </c>
      <c r="I85" s="13">
        <f>MIN(C85,MAX(0,'Your debts'!$B$9-SUM(H85:H85)-(MIN($E$4,D85)+MIN($E$5,E85)+MIN($E$6,F85)+MIN($E$7,G85))))</f>
        <v/>
      </c>
      <c r="J85" s="13">
        <f>MIN(D85,MAX(0,'Your debts'!$B$9-SUM(H85:I85)-(MIN($E$5,E85)+MIN($E$6,F85)+MIN($E$7,G85))))</f>
        <v/>
      </c>
      <c r="K85" s="13">
        <f>MIN(E85,MAX(0,'Your debts'!$B$9-SUM(H85:J85)-(MIN($E$6,F85)+MIN($E$7,G85))))</f>
        <v/>
      </c>
      <c r="L85" s="13">
        <f>MIN(F85,MAX(0,'Your debts'!$B$9-SUM(H85:K85)-(MIN($E$7,G85))))</f>
        <v/>
      </c>
      <c r="M85" s="13">
        <f>MIN(G85,MAX(0,'Your debts'!$B$9-SUM(H85:L85)-(0)))</f>
        <v/>
      </c>
      <c r="N85" s="13">
        <f>B85-H85</f>
        <v/>
      </c>
      <c r="O85" s="13">
        <f>C85-I85</f>
        <v/>
      </c>
      <c r="P85" s="13">
        <f>D85-J85</f>
        <v/>
      </c>
      <c r="Q85" s="13">
        <f>E85-K85</f>
        <v/>
      </c>
      <c r="R85" s="13">
        <f>F85-L85</f>
        <v/>
      </c>
      <c r="S85" s="13">
        <f>G85-M85</f>
        <v/>
      </c>
      <c r="T85" s="13">
        <f>SUM(B85:G85)-SUM(N84:S84)</f>
        <v/>
      </c>
    </row>
    <row r="86">
      <c r="A86" t="n">
        <v>75</v>
      </c>
      <c r="B86" s="13">
        <f>IF(N85&gt;0.005,N85*(1+$D$2/12),0)</f>
        <v/>
      </c>
      <c r="C86" s="13">
        <f>IF(O85&gt;0.005,O85*(1+$D$3/12),0)</f>
        <v/>
      </c>
      <c r="D86" s="13">
        <f>IF(P85&gt;0.005,P85*(1+$D$4/12),0)</f>
        <v/>
      </c>
      <c r="E86" s="13">
        <f>IF(Q85&gt;0.005,Q85*(1+$D$5/12),0)</f>
        <v/>
      </c>
      <c r="F86" s="13">
        <f>IF(R85&gt;0.005,R85*(1+$D$6/12),0)</f>
        <v/>
      </c>
      <c r="G86" s="13">
        <f>IF(S85&gt;0.005,S85*(1+$D$7/12),0)</f>
        <v/>
      </c>
      <c r="H86" s="13">
        <f>MIN(B86,MAX(0,'Your debts'!$B$9-0-(MIN($E$3,C86)+MIN($E$4,D86)+MIN($E$5,E86)+MIN($E$6,F86)+MIN($E$7,G86))))</f>
        <v/>
      </c>
      <c r="I86" s="13">
        <f>MIN(C86,MAX(0,'Your debts'!$B$9-SUM(H86:H86)-(MIN($E$4,D86)+MIN($E$5,E86)+MIN($E$6,F86)+MIN($E$7,G86))))</f>
        <v/>
      </c>
      <c r="J86" s="13">
        <f>MIN(D86,MAX(0,'Your debts'!$B$9-SUM(H86:I86)-(MIN($E$5,E86)+MIN($E$6,F86)+MIN($E$7,G86))))</f>
        <v/>
      </c>
      <c r="K86" s="13">
        <f>MIN(E86,MAX(0,'Your debts'!$B$9-SUM(H86:J86)-(MIN($E$6,F86)+MIN($E$7,G86))))</f>
        <v/>
      </c>
      <c r="L86" s="13">
        <f>MIN(F86,MAX(0,'Your debts'!$B$9-SUM(H86:K86)-(MIN($E$7,G86))))</f>
        <v/>
      </c>
      <c r="M86" s="13">
        <f>MIN(G86,MAX(0,'Your debts'!$B$9-SUM(H86:L86)-(0)))</f>
        <v/>
      </c>
      <c r="N86" s="13">
        <f>B86-H86</f>
        <v/>
      </c>
      <c r="O86" s="13">
        <f>C86-I86</f>
        <v/>
      </c>
      <c r="P86" s="13">
        <f>D86-J86</f>
        <v/>
      </c>
      <c r="Q86" s="13">
        <f>E86-K86</f>
        <v/>
      </c>
      <c r="R86" s="13">
        <f>F86-L86</f>
        <v/>
      </c>
      <c r="S86" s="13">
        <f>G86-M86</f>
        <v/>
      </c>
      <c r="T86" s="13">
        <f>SUM(B86:G86)-SUM(N85:S85)</f>
        <v/>
      </c>
    </row>
    <row r="87">
      <c r="A87" t="n">
        <v>76</v>
      </c>
      <c r="B87" s="13">
        <f>IF(N86&gt;0.005,N86*(1+$D$2/12),0)</f>
        <v/>
      </c>
      <c r="C87" s="13">
        <f>IF(O86&gt;0.005,O86*(1+$D$3/12),0)</f>
        <v/>
      </c>
      <c r="D87" s="13">
        <f>IF(P86&gt;0.005,P86*(1+$D$4/12),0)</f>
        <v/>
      </c>
      <c r="E87" s="13">
        <f>IF(Q86&gt;0.005,Q86*(1+$D$5/12),0)</f>
        <v/>
      </c>
      <c r="F87" s="13">
        <f>IF(R86&gt;0.005,R86*(1+$D$6/12),0)</f>
        <v/>
      </c>
      <c r="G87" s="13">
        <f>IF(S86&gt;0.005,S86*(1+$D$7/12),0)</f>
        <v/>
      </c>
      <c r="H87" s="13">
        <f>MIN(B87,MAX(0,'Your debts'!$B$9-0-(MIN($E$3,C87)+MIN($E$4,D87)+MIN($E$5,E87)+MIN($E$6,F87)+MIN($E$7,G87))))</f>
        <v/>
      </c>
      <c r="I87" s="13">
        <f>MIN(C87,MAX(0,'Your debts'!$B$9-SUM(H87:H87)-(MIN($E$4,D87)+MIN($E$5,E87)+MIN($E$6,F87)+MIN($E$7,G87))))</f>
        <v/>
      </c>
      <c r="J87" s="13">
        <f>MIN(D87,MAX(0,'Your debts'!$B$9-SUM(H87:I87)-(MIN($E$5,E87)+MIN($E$6,F87)+MIN($E$7,G87))))</f>
        <v/>
      </c>
      <c r="K87" s="13">
        <f>MIN(E87,MAX(0,'Your debts'!$B$9-SUM(H87:J87)-(MIN($E$6,F87)+MIN($E$7,G87))))</f>
        <v/>
      </c>
      <c r="L87" s="13">
        <f>MIN(F87,MAX(0,'Your debts'!$B$9-SUM(H87:K87)-(MIN($E$7,G87))))</f>
        <v/>
      </c>
      <c r="M87" s="13">
        <f>MIN(G87,MAX(0,'Your debts'!$B$9-SUM(H87:L87)-(0)))</f>
        <v/>
      </c>
      <c r="N87" s="13">
        <f>B87-H87</f>
        <v/>
      </c>
      <c r="O87" s="13">
        <f>C87-I87</f>
        <v/>
      </c>
      <c r="P87" s="13">
        <f>D87-J87</f>
        <v/>
      </c>
      <c r="Q87" s="13">
        <f>E87-K87</f>
        <v/>
      </c>
      <c r="R87" s="13">
        <f>F87-L87</f>
        <v/>
      </c>
      <c r="S87" s="13">
        <f>G87-M87</f>
        <v/>
      </c>
      <c r="T87" s="13">
        <f>SUM(B87:G87)-SUM(N86:S86)</f>
        <v/>
      </c>
    </row>
    <row r="88">
      <c r="A88" t="n">
        <v>77</v>
      </c>
      <c r="B88" s="13">
        <f>IF(N87&gt;0.005,N87*(1+$D$2/12),0)</f>
        <v/>
      </c>
      <c r="C88" s="13">
        <f>IF(O87&gt;0.005,O87*(1+$D$3/12),0)</f>
        <v/>
      </c>
      <c r="D88" s="13">
        <f>IF(P87&gt;0.005,P87*(1+$D$4/12),0)</f>
        <v/>
      </c>
      <c r="E88" s="13">
        <f>IF(Q87&gt;0.005,Q87*(1+$D$5/12),0)</f>
        <v/>
      </c>
      <c r="F88" s="13">
        <f>IF(R87&gt;0.005,R87*(1+$D$6/12),0)</f>
        <v/>
      </c>
      <c r="G88" s="13">
        <f>IF(S87&gt;0.005,S87*(1+$D$7/12),0)</f>
        <v/>
      </c>
      <c r="H88" s="13">
        <f>MIN(B88,MAX(0,'Your debts'!$B$9-0-(MIN($E$3,C88)+MIN($E$4,D88)+MIN($E$5,E88)+MIN($E$6,F88)+MIN($E$7,G88))))</f>
        <v/>
      </c>
      <c r="I88" s="13">
        <f>MIN(C88,MAX(0,'Your debts'!$B$9-SUM(H88:H88)-(MIN($E$4,D88)+MIN($E$5,E88)+MIN($E$6,F88)+MIN($E$7,G88))))</f>
        <v/>
      </c>
      <c r="J88" s="13">
        <f>MIN(D88,MAX(0,'Your debts'!$B$9-SUM(H88:I88)-(MIN($E$5,E88)+MIN($E$6,F88)+MIN($E$7,G88))))</f>
        <v/>
      </c>
      <c r="K88" s="13">
        <f>MIN(E88,MAX(0,'Your debts'!$B$9-SUM(H88:J88)-(MIN($E$6,F88)+MIN($E$7,G88))))</f>
        <v/>
      </c>
      <c r="L88" s="13">
        <f>MIN(F88,MAX(0,'Your debts'!$B$9-SUM(H88:K88)-(MIN($E$7,G88))))</f>
        <v/>
      </c>
      <c r="M88" s="13">
        <f>MIN(G88,MAX(0,'Your debts'!$B$9-SUM(H88:L88)-(0)))</f>
        <v/>
      </c>
      <c r="N88" s="13">
        <f>B88-H88</f>
        <v/>
      </c>
      <c r="O88" s="13">
        <f>C88-I88</f>
        <v/>
      </c>
      <c r="P88" s="13">
        <f>D88-J88</f>
        <v/>
      </c>
      <c r="Q88" s="13">
        <f>E88-K88</f>
        <v/>
      </c>
      <c r="R88" s="13">
        <f>F88-L88</f>
        <v/>
      </c>
      <c r="S88" s="13">
        <f>G88-M88</f>
        <v/>
      </c>
      <c r="T88" s="13">
        <f>SUM(B88:G88)-SUM(N87:S87)</f>
        <v/>
      </c>
    </row>
    <row r="89">
      <c r="A89" t="n">
        <v>78</v>
      </c>
      <c r="B89" s="13">
        <f>IF(N88&gt;0.005,N88*(1+$D$2/12),0)</f>
        <v/>
      </c>
      <c r="C89" s="13">
        <f>IF(O88&gt;0.005,O88*(1+$D$3/12),0)</f>
        <v/>
      </c>
      <c r="D89" s="13">
        <f>IF(P88&gt;0.005,P88*(1+$D$4/12),0)</f>
        <v/>
      </c>
      <c r="E89" s="13">
        <f>IF(Q88&gt;0.005,Q88*(1+$D$5/12),0)</f>
        <v/>
      </c>
      <c r="F89" s="13">
        <f>IF(R88&gt;0.005,R88*(1+$D$6/12),0)</f>
        <v/>
      </c>
      <c r="G89" s="13">
        <f>IF(S88&gt;0.005,S88*(1+$D$7/12),0)</f>
        <v/>
      </c>
      <c r="H89" s="13">
        <f>MIN(B89,MAX(0,'Your debts'!$B$9-0-(MIN($E$3,C89)+MIN($E$4,D89)+MIN($E$5,E89)+MIN($E$6,F89)+MIN($E$7,G89))))</f>
        <v/>
      </c>
      <c r="I89" s="13">
        <f>MIN(C89,MAX(0,'Your debts'!$B$9-SUM(H89:H89)-(MIN($E$4,D89)+MIN($E$5,E89)+MIN($E$6,F89)+MIN($E$7,G89))))</f>
        <v/>
      </c>
      <c r="J89" s="13">
        <f>MIN(D89,MAX(0,'Your debts'!$B$9-SUM(H89:I89)-(MIN($E$5,E89)+MIN($E$6,F89)+MIN($E$7,G89))))</f>
        <v/>
      </c>
      <c r="K89" s="13">
        <f>MIN(E89,MAX(0,'Your debts'!$B$9-SUM(H89:J89)-(MIN($E$6,F89)+MIN($E$7,G89))))</f>
        <v/>
      </c>
      <c r="L89" s="13">
        <f>MIN(F89,MAX(0,'Your debts'!$B$9-SUM(H89:K89)-(MIN($E$7,G89))))</f>
        <v/>
      </c>
      <c r="M89" s="13">
        <f>MIN(G89,MAX(0,'Your debts'!$B$9-SUM(H89:L89)-(0)))</f>
        <v/>
      </c>
      <c r="N89" s="13">
        <f>B89-H89</f>
        <v/>
      </c>
      <c r="O89" s="13">
        <f>C89-I89</f>
        <v/>
      </c>
      <c r="P89" s="13">
        <f>D89-J89</f>
        <v/>
      </c>
      <c r="Q89" s="13">
        <f>E89-K89</f>
        <v/>
      </c>
      <c r="R89" s="13">
        <f>F89-L89</f>
        <v/>
      </c>
      <c r="S89" s="13">
        <f>G89-M89</f>
        <v/>
      </c>
      <c r="T89" s="13">
        <f>SUM(B89:G89)-SUM(N88:S88)</f>
        <v/>
      </c>
    </row>
    <row r="90">
      <c r="A90" t="n">
        <v>79</v>
      </c>
      <c r="B90" s="13">
        <f>IF(N89&gt;0.005,N89*(1+$D$2/12),0)</f>
        <v/>
      </c>
      <c r="C90" s="13">
        <f>IF(O89&gt;0.005,O89*(1+$D$3/12),0)</f>
        <v/>
      </c>
      <c r="D90" s="13">
        <f>IF(P89&gt;0.005,P89*(1+$D$4/12),0)</f>
        <v/>
      </c>
      <c r="E90" s="13">
        <f>IF(Q89&gt;0.005,Q89*(1+$D$5/12),0)</f>
        <v/>
      </c>
      <c r="F90" s="13">
        <f>IF(R89&gt;0.005,R89*(1+$D$6/12),0)</f>
        <v/>
      </c>
      <c r="G90" s="13">
        <f>IF(S89&gt;0.005,S89*(1+$D$7/12),0)</f>
        <v/>
      </c>
      <c r="H90" s="13">
        <f>MIN(B90,MAX(0,'Your debts'!$B$9-0-(MIN($E$3,C90)+MIN($E$4,D90)+MIN($E$5,E90)+MIN($E$6,F90)+MIN($E$7,G90))))</f>
        <v/>
      </c>
      <c r="I90" s="13">
        <f>MIN(C90,MAX(0,'Your debts'!$B$9-SUM(H90:H90)-(MIN($E$4,D90)+MIN($E$5,E90)+MIN($E$6,F90)+MIN($E$7,G90))))</f>
        <v/>
      </c>
      <c r="J90" s="13">
        <f>MIN(D90,MAX(0,'Your debts'!$B$9-SUM(H90:I90)-(MIN($E$5,E90)+MIN($E$6,F90)+MIN($E$7,G90))))</f>
        <v/>
      </c>
      <c r="K90" s="13">
        <f>MIN(E90,MAX(0,'Your debts'!$B$9-SUM(H90:J90)-(MIN($E$6,F90)+MIN($E$7,G90))))</f>
        <v/>
      </c>
      <c r="L90" s="13">
        <f>MIN(F90,MAX(0,'Your debts'!$B$9-SUM(H90:K90)-(MIN($E$7,G90))))</f>
        <v/>
      </c>
      <c r="M90" s="13">
        <f>MIN(G90,MAX(0,'Your debts'!$B$9-SUM(H90:L90)-(0)))</f>
        <v/>
      </c>
      <c r="N90" s="13">
        <f>B90-H90</f>
        <v/>
      </c>
      <c r="O90" s="13">
        <f>C90-I90</f>
        <v/>
      </c>
      <c r="P90" s="13">
        <f>D90-J90</f>
        <v/>
      </c>
      <c r="Q90" s="13">
        <f>E90-K90</f>
        <v/>
      </c>
      <c r="R90" s="13">
        <f>F90-L90</f>
        <v/>
      </c>
      <c r="S90" s="13">
        <f>G90-M90</f>
        <v/>
      </c>
      <c r="T90" s="13">
        <f>SUM(B90:G90)-SUM(N89:S89)</f>
        <v/>
      </c>
    </row>
    <row r="91">
      <c r="A91" t="n">
        <v>80</v>
      </c>
      <c r="B91" s="13">
        <f>IF(N90&gt;0.005,N90*(1+$D$2/12),0)</f>
        <v/>
      </c>
      <c r="C91" s="13">
        <f>IF(O90&gt;0.005,O90*(1+$D$3/12),0)</f>
        <v/>
      </c>
      <c r="D91" s="13">
        <f>IF(P90&gt;0.005,P90*(1+$D$4/12),0)</f>
        <v/>
      </c>
      <c r="E91" s="13">
        <f>IF(Q90&gt;0.005,Q90*(1+$D$5/12),0)</f>
        <v/>
      </c>
      <c r="F91" s="13">
        <f>IF(R90&gt;0.005,R90*(1+$D$6/12),0)</f>
        <v/>
      </c>
      <c r="G91" s="13">
        <f>IF(S90&gt;0.005,S90*(1+$D$7/12),0)</f>
        <v/>
      </c>
      <c r="H91" s="13">
        <f>MIN(B91,MAX(0,'Your debts'!$B$9-0-(MIN($E$3,C91)+MIN($E$4,D91)+MIN($E$5,E91)+MIN($E$6,F91)+MIN($E$7,G91))))</f>
        <v/>
      </c>
      <c r="I91" s="13">
        <f>MIN(C91,MAX(0,'Your debts'!$B$9-SUM(H91:H91)-(MIN($E$4,D91)+MIN($E$5,E91)+MIN($E$6,F91)+MIN($E$7,G91))))</f>
        <v/>
      </c>
      <c r="J91" s="13">
        <f>MIN(D91,MAX(0,'Your debts'!$B$9-SUM(H91:I91)-(MIN($E$5,E91)+MIN($E$6,F91)+MIN($E$7,G91))))</f>
        <v/>
      </c>
      <c r="K91" s="13">
        <f>MIN(E91,MAX(0,'Your debts'!$B$9-SUM(H91:J91)-(MIN($E$6,F91)+MIN($E$7,G91))))</f>
        <v/>
      </c>
      <c r="L91" s="13">
        <f>MIN(F91,MAX(0,'Your debts'!$B$9-SUM(H91:K91)-(MIN($E$7,G91))))</f>
        <v/>
      </c>
      <c r="M91" s="13">
        <f>MIN(G91,MAX(0,'Your debts'!$B$9-SUM(H91:L91)-(0)))</f>
        <v/>
      </c>
      <c r="N91" s="13">
        <f>B91-H91</f>
        <v/>
      </c>
      <c r="O91" s="13">
        <f>C91-I91</f>
        <v/>
      </c>
      <c r="P91" s="13">
        <f>D91-J91</f>
        <v/>
      </c>
      <c r="Q91" s="13">
        <f>E91-K91</f>
        <v/>
      </c>
      <c r="R91" s="13">
        <f>F91-L91</f>
        <v/>
      </c>
      <c r="S91" s="13">
        <f>G91-M91</f>
        <v/>
      </c>
      <c r="T91" s="13">
        <f>SUM(B91:G91)-SUM(N90:S90)</f>
        <v/>
      </c>
    </row>
    <row r="92">
      <c r="A92" t="n">
        <v>81</v>
      </c>
      <c r="B92" s="13">
        <f>IF(N91&gt;0.005,N91*(1+$D$2/12),0)</f>
        <v/>
      </c>
      <c r="C92" s="13">
        <f>IF(O91&gt;0.005,O91*(1+$D$3/12),0)</f>
        <v/>
      </c>
      <c r="D92" s="13">
        <f>IF(P91&gt;0.005,P91*(1+$D$4/12),0)</f>
        <v/>
      </c>
      <c r="E92" s="13">
        <f>IF(Q91&gt;0.005,Q91*(1+$D$5/12),0)</f>
        <v/>
      </c>
      <c r="F92" s="13">
        <f>IF(R91&gt;0.005,R91*(1+$D$6/12),0)</f>
        <v/>
      </c>
      <c r="G92" s="13">
        <f>IF(S91&gt;0.005,S91*(1+$D$7/12),0)</f>
        <v/>
      </c>
      <c r="H92" s="13">
        <f>MIN(B92,MAX(0,'Your debts'!$B$9-0-(MIN($E$3,C92)+MIN($E$4,D92)+MIN($E$5,E92)+MIN($E$6,F92)+MIN($E$7,G92))))</f>
        <v/>
      </c>
      <c r="I92" s="13">
        <f>MIN(C92,MAX(0,'Your debts'!$B$9-SUM(H92:H92)-(MIN($E$4,D92)+MIN($E$5,E92)+MIN($E$6,F92)+MIN($E$7,G92))))</f>
        <v/>
      </c>
      <c r="J92" s="13">
        <f>MIN(D92,MAX(0,'Your debts'!$B$9-SUM(H92:I92)-(MIN($E$5,E92)+MIN($E$6,F92)+MIN($E$7,G92))))</f>
        <v/>
      </c>
      <c r="K92" s="13">
        <f>MIN(E92,MAX(0,'Your debts'!$B$9-SUM(H92:J92)-(MIN($E$6,F92)+MIN($E$7,G92))))</f>
        <v/>
      </c>
      <c r="L92" s="13">
        <f>MIN(F92,MAX(0,'Your debts'!$B$9-SUM(H92:K92)-(MIN($E$7,G92))))</f>
        <v/>
      </c>
      <c r="M92" s="13">
        <f>MIN(G92,MAX(0,'Your debts'!$B$9-SUM(H92:L92)-(0)))</f>
        <v/>
      </c>
      <c r="N92" s="13">
        <f>B92-H92</f>
        <v/>
      </c>
      <c r="O92" s="13">
        <f>C92-I92</f>
        <v/>
      </c>
      <c r="P92" s="13">
        <f>D92-J92</f>
        <v/>
      </c>
      <c r="Q92" s="13">
        <f>E92-K92</f>
        <v/>
      </c>
      <c r="R92" s="13">
        <f>F92-L92</f>
        <v/>
      </c>
      <c r="S92" s="13">
        <f>G92-M92</f>
        <v/>
      </c>
      <c r="T92" s="13">
        <f>SUM(B92:G92)-SUM(N91:S91)</f>
        <v/>
      </c>
    </row>
    <row r="93">
      <c r="A93" t="n">
        <v>82</v>
      </c>
      <c r="B93" s="13">
        <f>IF(N92&gt;0.005,N92*(1+$D$2/12),0)</f>
        <v/>
      </c>
      <c r="C93" s="13">
        <f>IF(O92&gt;0.005,O92*(1+$D$3/12),0)</f>
        <v/>
      </c>
      <c r="D93" s="13">
        <f>IF(P92&gt;0.005,P92*(1+$D$4/12),0)</f>
        <v/>
      </c>
      <c r="E93" s="13">
        <f>IF(Q92&gt;0.005,Q92*(1+$D$5/12),0)</f>
        <v/>
      </c>
      <c r="F93" s="13">
        <f>IF(R92&gt;0.005,R92*(1+$D$6/12),0)</f>
        <v/>
      </c>
      <c r="G93" s="13">
        <f>IF(S92&gt;0.005,S92*(1+$D$7/12),0)</f>
        <v/>
      </c>
      <c r="H93" s="13">
        <f>MIN(B93,MAX(0,'Your debts'!$B$9-0-(MIN($E$3,C93)+MIN($E$4,D93)+MIN($E$5,E93)+MIN($E$6,F93)+MIN($E$7,G93))))</f>
        <v/>
      </c>
      <c r="I93" s="13">
        <f>MIN(C93,MAX(0,'Your debts'!$B$9-SUM(H93:H93)-(MIN($E$4,D93)+MIN($E$5,E93)+MIN($E$6,F93)+MIN($E$7,G93))))</f>
        <v/>
      </c>
      <c r="J93" s="13">
        <f>MIN(D93,MAX(0,'Your debts'!$B$9-SUM(H93:I93)-(MIN($E$5,E93)+MIN($E$6,F93)+MIN($E$7,G93))))</f>
        <v/>
      </c>
      <c r="K93" s="13">
        <f>MIN(E93,MAX(0,'Your debts'!$B$9-SUM(H93:J93)-(MIN($E$6,F93)+MIN($E$7,G93))))</f>
        <v/>
      </c>
      <c r="L93" s="13">
        <f>MIN(F93,MAX(0,'Your debts'!$B$9-SUM(H93:K93)-(MIN($E$7,G93))))</f>
        <v/>
      </c>
      <c r="M93" s="13">
        <f>MIN(G93,MAX(0,'Your debts'!$B$9-SUM(H93:L93)-(0)))</f>
        <v/>
      </c>
      <c r="N93" s="13">
        <f>B93-H93</f>
        <v/>
      </c>
      <c r="O93" s="13">
        <f>C93-I93</f>
        <v/>
      </c>
      <c r="P93" s="13">
        <f>D93-J93</f>
        <v/>
      </c>
      <c r="Q93" s="13">
        <f>E93-K93</f>
        <v/>
      </c>
      <c r="R93" s="13">
        <f>F93-L93</f>
        <v/>
      </c>
      <c r="S93" s="13">
        <f>G93-M93</f>
        <v/>
      </c>
      <c r="T93" s="13">
        <f>SUM(B93:G93)-SUM(N92:S92)</f>
        <v/>
      </c>
    </row>
    <row r="94">
      <c r="A94" t="n">
        <v>83</v>
      </c>
      <c r="B94" s="13">
        <f>IF(N93&gt;0.005,N93*(1+$D$2/12),0)</f>
        <v/>
      </c>
      <c r="C94" s="13">
        <f>IF(O93&gt;0.005,O93*(1+$D$3/12),0)</f>
        <v/>
      </c>
      <c r="D94" s="13">
        <f>IF(P93&gt;0.005,P93*(1+$D$4/12),0)</f>
        <v/>
      </c>
      <c r="E94" s="13">
        <f>IF(Q93&gt;0.005,Q93*(1+$D$5/12),0)</f>
        <v/>
      </c>
      <c r="F94" s="13">
        <f>IF(R93&gt;0.005,R93*(1+$D$6/12),0)</f>
        <v/>
      </c>
      <c r="G94" s="13">
        <f>IF(S93&gt;0.005,S93*(1+$D$7/12),0)</f>
        <v/>
      </c>
      <c r="H94" s="13">
        <f>MIN(B94,MAX(0,'Your debts'!$B$9-0-(MIN($E$3,C94)+MIN($E$4,D94)+MIN($E$5,E94)+MIN($E$6,F94)+MIN($E$7,G94))))</f>
        <v/>
      </c>
      <c r="I94" s="13">
        <f>MIN(C94,MAX(0,'Your debts'!$B$9-SUM(H94:H94)-(MIN($E$4,D94)+MIN($E$5,E94)+MIN($E$6,F94)+MIN($E$7,G94))))</f>
        <v/>
      </c>
      <c r="J94" s="13">
        <f>MIN(D94,MAX(0,'Your debts'!$B$9-SUM(H94:I94)-(MIN($E$5,E94)+MIN($E$6,F94)+MIN($E$7,G94))))</f>
        <v/>
      </c>
      <c r="K94" s="13">
        <f>MIN(E94,MAX(0,'Your debts'!$B$9-SUM(H94:J94)-(MIN($E$6,F94)+MIN($E$7,G94))))</f>
        <v/>
      </c>
      <c r="L94" s="13">
        <f>MIN(F94,MAX(0,'Your debts'!$B$9-SUM(H94:K94)-(MIN($E$7,G94))))</f>
        <v/>
      </c>
      <c r="M94" s="13">
        <f>MIN(G94,MAX(0,'Your debts'!$B$9-SUM(H94:L94)-(0)))</f>
        <v/>
      </c>
      <c r="N94" s="13">
        <f>B94-H94</f>
        <v/>
      </c>
      <c r="O94" s="13">
        <f>C94-I94</f>
        <v/>
      </c>
      <c r="P94" s="13">
        <f>D94-J94</f>
        <v/>
      </c>
      <c r="Q94" s="13">
        <f>E94-K94</f>
        <v/>
      </c>
      <c r="R94" s="13">
        <f>F94-L94</f>
        <v/>
      </c>
      <c r="S94" s="13">
        <f>G94-M94</f>
        <v/>
      </c>
      <c r="T94" s="13">
        <f>SUM(B94:G94)-SUM(N93:S93)</f>
        <v/>
      </c>
    </row>
    <row r="95">
      <c r="A95" t="n">
        <v>84</v>
      </c>
      <c r="B95" s="13">
        <f>IF(N94&gt;0.005,N94*(1+$D$2/12),0)</f>
        <v/>
      </c>
      <c r="C95" s="13">
        <f>IF(O94&gt;0.005,O94*(1+$D$3/12),0)</f>
        <v/>
      </c>
      <c r="D95" s="13">
        <f>IF(P94&gt;0.005,P94*(1+$D$4/12),0)</f>
        <v/>
      </c>
      <c r="E95" s="13">
        <f>IF(Q94&gt;0.005,Q94*(1+$D$5/12),0)</f>
        <v/>
      </c>
      <c r="F95" s="13">
        <f>IF(R94&gt;0.005,R94*(1+$D$6/12),0)</f>
        <v/>
      </c>
      <c r="G95" s="13">
        <f>IF(S94&gt;0.005,S94*(1+$D$7/12),0)</f>
        <v/>
      </c>
      <c r="H95" s="13">
        <f>MIN(B95,MAX(0,'Your debts'!$B$9-0-(MIN($E$3,C95)+MIN($E$4,D95)+MIN($E$5,E95)+MIN($E$6,F95)+MIN($E$7,G95))))</f>
        <v/>
      </c>
      <c r="I95" s="13">
        <f>MIN(C95,MAX(0,'Your debts'!$B$9-SUM(H95:H95)-(MIN($E$4,D95)+MIN($E$5,E95)+MIN($E$6,F95)+MIN($E$7,G95))))</f>
        <v/>
      </c>
      <c r="J95" s="13">
        <f>MIN(D95,MAX(0,'Your debts'!$B$9-SUM(H95:I95)-(MIN($E$5,E95)+MIN($E$6,F95)+MIN($E$7,G95))))</f>
        <v/>
      </c>
      <c r="K95" s="13">
        <f>MIN(E95,MAX(0,'Your debts'!$B$9-SUM(H95:J95)-(MIN($E$6,F95)+MIN($E$7,G95))))</f>
        <v/>
      </c>
      <c r="L95" s="13">
        <f>MIN(F95,MAX(0,'Your debts'!$B$9-SUM(H95:K95)-(MIN($E$7,G95))))</f>
        <v/>
      </c>
      <c r="M95" s="13">
        <f>MIN(G95,MAX(0,'Your debts'!$B$9-SUM(H95:L95)-(0)))</f>
        <v/>
      </c>
      <c r="N95" s="13">
        <f>B95-H95</f>
        <v/>
      </c>
      <c r="O95" s="13">
        <f>C95-I95</f>
        <v/>
      </c>
      <c r="P95" s="13">
        <f>D95-J95</f>
        <v/>
      </c>
      <c r="Q95" s="13">
        <f>E95-K95</f>
        <v/>
      </c>
      <c r="R95" s="13">
        <f>F95-L95</f>
        <v/>
      </c>
      <c r="S95" s="13">
        <f>G95-M95</f>
        <v/>
      </c>
      <c r="T95" s="13">
        <f>SUM(B95:G95)-SUM(N94:S94)</f>
        <v/>
      </c>
    </row>
    <row r="96">
      <c r="A96" t="n">
        <v>85</v>
      </c>
      <c r="B96" s="13">
        <f>IF(N95&gt;0.005,N95*(1+$D$2/12),0)</f>
        <v/>
      </c>
      <c r="C96" s="13">
        <f>IF(O95&gt;0.005,O95*(1+$D$3/12),0)</f>
        <v/>
      </c>
      <c r="D96" s="13">
        <f>IF(P95&gt;0.005,P95*(1+$D$4/12),0)</f>
        <v/>
      </c>
      <c r="E96" s="13">
        <f>IF(Q95&gt;0.005,Q95*(1+$D$5/12),0)</f>
        <v/>
      </c>
      <c r="F96" s="13">
        <f>IF(R95&gt;0.005,R95*(1+$D$6/12),0)</f>
        <v/>
      </c>
      <c r="G96" s="13">
        <f>IF(S95&gt;0.005,S95*(1+$D$7/12),0)</f>
        <v/>
      </c>
      <c r="H96" s="13">
        <f>MIN(B96,MAX(0,'Your debts'!$B$9-0-(MIN($E$3,C96)+MIN($E$4,D96)+MIN($E$5,E96)+MIN($E$6,F96)+MIN($E$7,G96))))</f>
        <v/>
      </c>
      <c r="I96" s="13">
        <f>MIN(C96,MAX(0,'Your debts'!$B$9-SUM(H96:H96)-(MIN($E$4,D96)+MIN($E$5,E96)+MIN($E$6,F96)+MIN($E$7,G96))))</f>
        <v/>
      </c>
      <c r="J96" s="13">
        <f>MIN(D96,MAX(0,'Your debts'!$B$9-SUM(H96:I96)-(MIN($E$5,E96)+MIN($E$6,F96)+MIN($E$7,G96))))</f>
        <v/>
      </c>
      <c r="K96" s="13">
        <f>MIN(E96,MAX(0,'Your debts'!$B$9-SUM(H96:J96)-(MIN($E$6,F96)+MIN($E$7,G96))))</f>
        <v/>
      </c>
      <c r="L96" s="13">
        <f>MIN(F96,MAX(0,'Your debts'!$B$9-SUM(H96:K96)-(MIN($E$7,G96))))</f>
        <v/>
      </c>
      <c r="M96" s="13">
        <f>MIN(G96,MAX(0,'Your debts'!$B$9-SUM(H96:L96)-(0)))</f>
        <v/>
      </c>
      <c r="N96" s="13">
        <f>B96-H96</f>
        <v/>
      </c>
      <c r="O96" s="13">
        <f>C96-I96</f>
        <v/>
      </c>
      <c r="P96" s="13">
        <f>D96-J96</f>
        <v/>
      </c>
      <c r="Q96" s="13">
        <f>E96-K96</f>
        <v/>
      </c>
      <c r="R96" s="13">
        <f>F96-L96</f>
        <v/>
      </c>
      <c r="S96" s="13">
        <f>G96-M96</f>
        <v/>
      </c>
      <c r="T96" s="13">
        <f>SUM(B96:G96)-SUM(N95:S95)</f>
        <v/>
      </c>
    </row>
    <row r="97">
      <c r="A97" t="n">
        <v>86</v>
      </c>
      <c r="B97" s="13">
        <f>IF(N96&gt;0.005,N96*(1+$D$2/12),0)</f>
        <v/>
      </c>
      <c r="C97" s="13">
        <f>IF(O96&gt;0.005,O96*(1+$D$3/12),0)</f>
        <v/>
      </c>
      <c r="D97" s="13">
        <f>IF(P96&gt;0.005,P96*(1+$D$4/12),0)</f>
        <v/>
      </c>
      <c r="E97" s="13">
        <f>IF(Q96&gt;0.005,Q96*(1+$D$5/12),0)</f>
        <v/>
      </c>
      <c r="F97" s="13">
        <f>IF(R96&gt;0.005,R96*(1+$D$6/12),0)</f>
        <v/>
      </c>
      <c r="G97" s="13">
        <f>IF(S96&gt;0.005,S96*(1+$D$7/12),0)</f>
        <v/>
      </c>
      <c r="H97" s="13">
        <f>MIN(B97,MAX(0,'Your debts'!$B$9-0-(MIN($E$3,C97)+MIN($E$4,D97)+MIN($E$5,E97)+MIN($E$6,F97)+MIN($E$7,G97))))</f>
        <v/>
      </c>
      <c r="I97" s="13">
        <f>MIN(C97,MAX(0,'Your debts'!$B$9-SUM(H97:H97)-(MIN($E$4,D97)+MIN($E$5,E97)+MIN($E$6,F97)+MIN($E$7,G97))))</f>
        <v/>
      </c>
      <c r="J97" s="13">
        <f>MIN(D97,MAX(0,'Your debts'!$B$9-SUM(H97:I97)-(MIN($E$5,E97)+MIN($E$6,F97)+MIN($E$7,G97))))</f>
        <v/>
      </c>
      <c r="K97" s="13">
        <f>MIN(E97,MAX(0,'Your debts'!$B$9-SUM(H97:J97)-(MIN($E$6,F97)+MIN($E$7,G97))))</f>
        <v/>
      </c>
      <c r="L97" s="13">
        <f>MIN(F97,MAX(0,'Your debts'!$B$9-SUM(H97:K97)-(MIN($E$7,G97))))</f>
        <v/>
      </c>
      <c r="M97" s="13">
        <f>MIN(G97,MAX(0,'Your debts'!$B$9-SUM(H97:L97)-(0)))</f>
        <v/>
      </c>
      <c r="N97" s="13">
        <f>B97-H97</f>
        <v/>
      </c>
      <c r="O97" s="13">
        <f>C97-I97</f>
        <v/>
      </c>
      <c r="P97" s="13">
        <f>D97-J97</f>
        <v/>
      </c>
      <c r="Q97" s="13">
        <f>E97-K97</f>
        <v/>
      </c>
      <c r="R97" s="13">
        <f>F97-L97</f>
        <v/>
      </c>
      <c r="S97" s="13">
        <f>G97-M97</f>
        <v/>
      </c>
      <c r="T97" s="13">
        <f>SUM(B97:G97)-SUM(N96:S96)</f>
        <v/>
      </c>
    </row>
    <row r="98">
      <c r="A98" t="n">
        <v>87</v>
      </c>
      <c r="B98" s="13">
        <f>IF(N97&gt;0.005,N97*(1+$D$2/12),0)</f>
        <v/>
      </c>
      <c r="C98" s="13">
        <f>IF(O97&gt;0.005,O97*(1+$D$3/12),0)</f>
        <v/>
      </c>
      <c r="D98" s="13">
        <f>IF(P97&gt;0.005,P97*(1+$D$4/12),0)</f>
        <v/>
      </c>
      <c r="E98" s="13">
        <f>IF(Q97&gt;0.005,Q97*(1+$D$5/12),0)</f>
        <v/>
      </c>
      <c r="F98" s="13">
        <f>IF(R97&gt;0.005,R97*(1+$D$6/12),0)</f>
        <v/>
      </c>
      <c r="G98" s="13">
        <f>IF(S97&gt;0.005,S97*(1+$D$7/12),0)</f>
        <v/>
      </c>
      <c r="H98" s="13">
        <f>MIN(B98,MAX(0,'Your debts'!$B$9-0-(MIN($E$3,C98)+MIN($E$4,D98)+MIN($E$5,E98)+MIN($E$6,F98)+MIN($E$7,G98))))</f>
        <v/>
      </c>
      <c r="I98" s="13">
        <f>MIN(C98,MAX(0,'Your debts'!$B$9-SUM(H98:H98)-(MIN($E$4,D98)+MIN($E$5,E98)+MIN($E$6,F98)+MIN($E$7,G98))))</f>
        <v/>
      </c>
      <c r="J98" s="13">
        <f>MIN(D98,MAX(0,'Your debts'!$B$9-SUM(H98:I98)-(MIN($E$5,E98)+MIN($E$6,F98)+MIN($E$7,G98))))</f>
        <v/>
      </c>
      <c r="K98" s="13">
        <f>MIN(E98,MAX(0,'Your debts'!$B$9-SUM(H98:J98)-(MIN($E$6,F98)+MIN($E$7,G98))))</f>
        <v/>
      </c>
      <c r="L98" s="13">
        <f>MIN(F98,MAX(0,'Your debts'!$B$9-SUM(H98:K98)-(MIN($E$7,G98))))</f>
        <v/>
      </c>
      <c r="M98" s="13">
        <f>MIN(G98,MAX(0,'Your debts'!$B$9-SUM(H98:L98)-(0)))</f>
        <v/>
      </c>
      <c r="N98" s="13">
        <f>B98-H98</f>
        <v/>
      </c>
      <c r="O98" s="13">
        <f>C98-I98</f>
        <v/>
      </c>
      <c r="P98" s="13">
        <f>D98-J98</f>
        <v/>
      </c>
      <c r="Q98" s="13">
        <f>E98-K98</f>
        <v/>
      </c>
      <c r="R98" s="13">
        <f>F98-L98</f>
        <v/>
      </c>
      <c r="S98" s="13">
        <f>G98-M98</f>
        <v/>
      </c>
      <c r="T98" s="13">
        <f>SUM(B98:G98)-SUM(N97:S97)</f>
        <v/>
      </c>
    </row>
    <row r="99">
      <c r="A99" t="n">
        <v>88</v>
      </c>
      <c r="B99" s="13">
        <f>IF(N98&gt;0.005,N98*(1+$D$2/12),0)</f>
        <v/>
      </c>
      <c r="C99" s="13">
        <f>IF(O98&gt;0.005,O98*(1+$D$3/12),0)</f>
        <v/>
      </c>
      <c r="D99" s="13">
        <f>IF(P98&gt;0.005,P98*(1+$D$4/12),0)</f>
        <v/>
      </c>
      <c r="E99" s="13">
        <f>IF(Q98&gt;0.005,Q98*(1+$D$5/12),0)</f>
        <v/>
      </c>
      <c r="F99" s="13">
        <f>IF(R98&gt;0.005,R98*(1+$D$6/12),0)</f>
        <v/>
      </c>
      <c r="G99" s="13">
        <f>IF(S98&gt;0.005,S98*(1+$D$7/12),0)</f>
        <v/>
      </c>
      <c r="H99" s="13">
        <f>MIN(B99,MAX(0,'Your debts'!$B$9-0-(MIN($E$3,C99)+MIN($E$4,D99)+MIN($E$5,E99)+MIN($E$6,F99)+MIN($E$7,G99))))</f>
        <v/>
      </c>
      <c r="I99" s="13">
        <f>MIN(C99,MAX(0,'Your debts'!$B$9-SUM(H99:H99)-(MIN($E$4,D99)+MIN($E$5,E99)+MIN($E$6,F99)+MIN($E$7,G99))))</f>
        <v/>
      </c>
      <c r="J99" s="13">
        <f>MIN(D99,MAX(0,'Your debts'!$B$9-SUM(H99:I99)-(MIN($E$5,E99)+MIN($E$6,F99)+MIN($E$7,G99))))</f>
        <v/>
      </c>
      <c r="K99" s="13">
        <f>MIN(E99,MAX(0,'Your debts'!$B$9-SUM(H99:J99)-(MIN($E$6,F99)+MIN($E$7,G99))))</f>
        <v/>
      </c>
      <c r="L99" s="13">
        <f>MIN(F99,MAX(0,'Your debts'!$B$9-SUM(H99:K99)-(MIN($E$7,G99))))</f>
        <v/>
      </c>
      <c r="M99" s="13">
        <f>MIN(G99,MAX(0,'Your debts'!$B$9-SUM(H99:L99)-(0)))</f>
        <v/>
      </c>
      <c r="N99" s="13">
        <f>B99-H99</f>
        <v/>
      </c>
      <c r="O99" s="13">
        <f>C99-I99</f>
        <v/>
      </c>
      <c r="P99" s="13">
        <f>D99-J99</f>
        <v/>
      </c>
      <c r="Q99" s="13">
        <f>E99-K99</f>
        <v/>
      </c>
      <c r="R99" s="13">
        <f>F99-L99</f>
        <v/>
      </c>
      <c r="S99" s="13">
        <f>G99-M99</f>
        <v/>
      </c>
      <c r="T99" s="13">
        <f>SUM(B99:G99)-SUM(N98:S98)</f>
        <v/>
      </c>
    </row>
    <row r="100">
      <c r="A100" t="n">
        <v>89</v>
      </c>
      <c r="B100" s="13">
        <f>IF(N99&gt;0.005,N99*(1+$D$2/12),0)</f>
        <v/>
      </c>
      <c r="C100" s="13">
        <f>IF(O99&gt;0.005,O99*(1+$D$3/12),0)</f>
        <v/>
      </c>
      <c r="D100" s="13">
        <f>IF(P99&gt;0.005,P99*(1+$D$4/12),0)</f>
        <v/>
      </c>
      <c r="E100" s="13">
        <f>IF(Q99&gt;0.005,Q99*(1+$D$5/12),0)</f>
        <v/>
      </c>
      <c r="F100" s="13">
        <f>IF(R99&gt;0.005,R99*(1+$D$6/12),0)</f>
        <v/>
      </c>
      <c r="G100" s="13">
        <f>IF(S99&gt;0.005,S99*(1+$D$7/12),0)</f>
        <v/>
      </c>
      <c r="H100" s="13">
        <f>MIN(B100,MAX(0,'Your debts'!$B$9-0-(MIN($E$3,C100)+MIN($E$4,D100)+MIN($E$5,E100)+MIN($E$6,F100)+MIN($E$7,G100))))</f>
        <v/>
      </c>
      <c r="I100" s="13">
        <f>MIN(C100,MAX(0,'Your debts'!$B$9-SUM(H100:H100)-(MIN($E$4,D100)+MIN($E$5,E100)+MIN($E$6,F100)+MIN($E$7,G100))))</f>
        <v/>
      </c>
      <c r="J100" s="13">
        <f>MIN(D100,MAX(0,'Your debts'!$B$9-SUM(H100:I100)-(MIN($E$5,E100)+MIN($E$6,F100)+MIN($E$7,G100))))</f>
        <v/>
      </c>
      <c r="K100" s="13">
        <f>MIN(E100,MAX(0,'Your debts'!$B$9-SUM(H100:J100)-(MIN($E$6,F100)+MIN($E$7,G100))))</f>
        <v/>
      </c>
      <c r="L100" s="13">
        <f>MIN(F100,MAX(0,'Your debts'!$B$9-SUM(H100:K100)-(MIN($E$7,G100))))</f>
        <v/>
      </c>
      <c r="M100" s="13">
        <f>MIN(G100,MAX(0,'Your debts'!$B$9-SUM(H100:L100)-(0)))</f>
        <v/>
      </c>
      <c r="N100" s="13">
        <f>B100-H100</f>
        <v/>
      </c>
      <c r="O100" s="13">
        <f>C100-I100</f>
        <v/>
      </c>
      <c r="P100" s="13">
        <f>D100-J100</f>
        <v/>
      </c>
      <c r="Q100" s="13">
        <f>E100-K100</f>
        <v/>
      </c>
      <c r="R100" s="13">
        <f>F100-L100</f>
        <v/>
      </c>
      <c r="S100" s="13">
        <f>G100-M100</f>
        <v/>
      </c>
      <c r="T100" s="13">
        <f>SUM(B100:G100)-SUM(N99:S99)</f>
        <v/>
      </c>
    </row>
    <row r="101">
      <c r="A101" t="n">
        <v>90</v>
      </c>
      <c r="B101" s="13">
        <f>IF(N100&gt;0.005,N100*(1+$D$2/12),0)</f>
        <v/>
      </c>
      <c r="C101" s="13">
        <f>IF(O100&gt;0.005,O100*(1+$D$3/12),0)</f>
        <v/>
      </c>
      <c r="D101" s="13">
        <f>IF(P100&gt;0.005,P100*(1+$D$4/12),0)</f>
        <v/>
      </c>
      <c r="E101" s="13">
        <f>IF(Q100&gt;0.005,Q100*(1+$D$5/12),0)</f>
        <v/>
      </c>
      <c r="F101" s="13">
        <f>IF(R100&gt;0.005,R100*(1+$D$6/12),0)</f>
        <v/>
      </c>
      <c r="G101" s="13">
        <f>IF(S100&gt;0.005,S100*(1+$D$7/12),0)</f>
        <v/>
      </c>
      <c r="H101" s="13">
        <f>MIN(B101,MAX(0,'Your debts'!$B$9-0-(MIN($E$3,C101)+MIN($E$4,D101)+MIN($E$5,E101)+MIN($E$6,F101)+MIN($E$7,G101))))</f>
        <v/>
      </c>
      <c r="I101" s="13">
        <f>MIN(C101,MAX(0,'Your debts'!$B$9-SUM(H101:H101)-(MIN($E$4,D101)+MIN($E$5,E101)+MIN($E$6,F101)+MIN($E$7,G101))))</f>
        <v/>
      </c>
      <c r="J101" s="13">
        <f>MIN(D101,MAX(0,'Your debts'!$B$9-SUM(H101:I101)-(MIN($E$5,E101)+MIN($E$6,F101)+MIN($E$7,G101))))</f>
        <v/>
      </c>
      <c r="K101" s="13">
        <f>MIN(E101,MAX(0,'Your debts'!$B$9-SUM(H101:J101)-(MIN($E$6,F101)+MIN($E$7,G101))))</f>
        <v/>
      </c>
      <c r="L101" s="13">
        <f>MIN(F101,MAX(0,'Your debts'!$B$9-SUM(H101:K101)-(MIN($E$7,G101))))</f>
        <v/>
      </c>
      <c r="M101" s="13">
        <f>MIN(G101,MAX(0,'Your debts'!$B$9-SUM(H101:L101)-(0)))</f>
        <v/>
      </c>
      <c r="N101" s="13">
        <f>B101-H101</f>
        <v/>
      </c>
      <c r="O101" s="13">
        <f>C101-I101</f>
        <v/>
      </c>
      <c r="P101" s="13">
        <f>D101-J101</f>
        <v/>
      </c>
      <c r="Q101" s="13">
        <f>E101-K101</f>
        <v/>
      </c>
      <c r="R101" s="13">
        <f>F101-L101</f>
        <v/>
      </c>
      <c r="S101" s="13">
        <f>G101-M101</f>
        <v/>
      </c>
      <c r="T101" s="13">
        <f>SUM(B101:G101)-SUM(N100:S100)</f>
        <v/>
      </c>
    </row>
    <row r="102">
      <c r="A102" t="n">
        <v>91</v>
      </c>
      <c r="B102" s="13">
        <f>IF(N101&gt;0.005,N101*(1+$D$2/12),0)</f>
        <v/>
      </c>
      <c r="C102" s="13">
        <f>IF(O101&gt;0.005,O101*(1+$D$3/12),0)</f>
        <v/>
      </c>
      <c r="D102" s="13">
        <f>IF(P101&gt;0.005,P101*(1+$D$4/12),0)</f>
        <v/>
      </c>
      <c r="E102" s="13">
        <f>IF(Q101&gt;0.005,Q101*(1+$D$5/12),0)</f>
        <v/>
      </c>
      <c r="F102" s="13">
        <f>IF(R101&gt;0.005,R101*(1+$D$6/12),0)</f>
        <v/>
      </c>
      <c r="G102" s="13">
        <f>IF(S101&gt;0.005,S101*(1+$D$7/12),0)</f>
        <v/>
      </c>
      <c r="H102" s="13">
        <f>MIN(B102,MAX(0,'Your debts'!$B$9-0-(MIN($E$3,C102)+MIN($E$4,D102)+MIN($E$5,E102)+MIN($E$6,F102)+MIN($E$7,G102))))</f>
        <v/>
      </c>
      <c r="I102" s="13">
        <f>MIN(C102,MAX(0,'Your debts'!$B$9-SUM(H102:H102)-(MIN($E$4,D102)+MIN($E$5,E102)+MIN($E$6,F102)+MIN($E$7,G102))))</f>
        <v/>
      </c>
      <c r="J102" s="13">
        <f>MIN(D102,MAX(0,'Your debts'!$B$9-SUM(H102:I102)-(MIN($E$5,E102)+MIN($E$6,F102)+MIN($E$7,G102))))</f>
        <v/>
      </c>
      <c r="K102" s="13">
        <f>MIN(E102,MAX(0,'Your debts'!$B$9-SUM(H102:J102)-(MIN($E$6,F102)+MIN($E$7,G102))))</f>
        <v/>
      </c>
      <c r="L102" s="13">
        <f>MIN(F102,MAX(0,'Your debts'!$B$9-SUM(H102:K102)-(MIN($E$7,G102))))</f>
        <v/>
      </c>
      <c r="M102" s="13">
        <f>MIN(G102,MAX(0,'Your debts'!$B$9-SUM(H102:L102)-(0)))</f>
        <v/>
      </c>
      <c r="N102" s="13">
        <f>B102-H102</f>
        <v/>
      </c>
      <c r="O102" s="13">
        <f>C102-I102</f>
        <v/>
      </c>
      <c r="P102" s="13">
        <f>D102-J102</f>
        <v/>
      </c>
      <c r="Q102" s="13">
        <f>E102-K102</f>
        <v/>
      </c>
      <c r="R102" s="13">
        <f>F102-L102</f>
        <v/>
      </c>
      <c r="S102" s="13">
        <f>G102-M102</f>
        <v/>
      </c>
      <c r="T102" s="13">
        <f>SUM(B102:G102)-SUM(N101:S101)</f>
        <v/>
      </c>
    </row>
    <row r="103">
      <c r="A103" t="n">
        <v>92</v>
      </c>
      <c r="B103" s="13">
        <f>IF(N102&gt;0.005,N102*(1+$D$2/12),0)</f>
        <v/>
      </c>
      <c r="C103" s="13">
        <f>IF(O102&gt;0.005,O102*(1+$D$3/12),0)</f>
        <v/>
      </c>
      <c r="D103" s="13">
        <f>IF(P102&gt;0.005,P102*(1+$D$4/12),0)</f>
        <v/>
      </c>
      <c r="E103" s="13">
        <f>IF(Q102&gt;0.005,Q102*(1+$D$5/12),0)</f>
        <v/>
      </c>
      <c r="F103" s="13">
        <f>IF(R102&gt;0.005,R102*(1+$D$6/12),0)</f>
        <v/>
      </c>
      <c r="G103" s="13">
        <f>IF(S102&gt;0.005,S102*(1+$D$7/12),0)</f>
        <v/>
      </c>
      <c r="H103" s="13">
        <f>MIN(B103,MAX(0,'Your debts'!$B$9-0-(MIN($E$3,C103)+MIN($E$4,D103)+MIN($E$5,E103)+MIN($E$6,F103)+MIN($E$7,G103))))</f>
        <v/>
      </c>
      <c r="I103" s="13">
        <f>MIN(C103,MAX(0,'Your debts'!$B$9-SUM(H103:H103)-(MIN($E$4,D103)+MIN($E$5,E103)+MIN($E$6,F103)+MIN($E$7,G103))))</f>
        <v/>
      </c>
      <c r="J103" s="13">
        <f>MIN(D103,MAX(0,'Your debts'!$B$9-SUM(H103:I103)-(MIN($E$5,E103)+MIN($E$6,F103)+MIN($E$7,G103))))</f>
        <v/>
      </c>
      <c r="K103" s="13">
        <f>MIN(E103,MAX(0,'Your debts'!$B$9-SUM(H103:J103)-(MIN($E$6,F103)+MIN($E$7,G103))))</f>
        <v/>
      </c>
      <c r="L103" s="13">
        <f>MIN(F103,MAX(0,'Your debts'!$B$9-SUM(H103:K103)-(MIN($E$7,G103))))</f>
        <v/>
      </c>
      <c r="M103" s="13">
        <f>MIN(G103,MAX(0,'Your debts'!$B$9-SUM(H103:L103)-(0)))</f>
        <v/>
      </c>
      <c r="N103" s="13">
        <f>B103-H103</f>
        <v/>
      </c>
      <c r="O103" s="13">
        <f>C103-I103</f>
        <v/>
      </c>
      <c r="P103" s="13">
        <f>D103-J103</f>
        <v/>
      </c>
      <c r="Q103" s="13">
        <f>E103-K103</f>
        <v/>
      </c>
      <c r="R103" s="13">
        <f>F103-L103</f>
        <v/>
      </c>
      <c r="S103" s="13">
        <f>G103-M103</f>
        <v/>
      </c>
      <c r="T103" s="13">
        <f>SUM(B103:G103)-SUM(N102:S102)</f>
        <v/>
      </c>
    </row>
    <row r="104">
      <c r="A104" t="n">
        <v>93</v>
      </c>
      <c r="B104" s="13">
        <f>IF(N103&gt;0.005,N103*(1+$D$2/12),0)</f>
        <v/>
      </c>
      <c r="C104" s="13">
        <f>IF(O103&gt;0.005,O103*(1+$D$3/12),0)</f>
        <v/>
      </c>
      <c r="D104" s="13">
        <f>IF(P103&gt;0.005,P103*(1+$D$4/12),0)</f>
        <v/>
      </c>
      <c r="E104" s="13">
        <f>IF(Q103&gt;0.005,Q103*(1+$D$5/12),0)</f>
        <v/>
      </c>
      <c r="F104" s="13">
        <f>IF(R103&gt;0.005,R103*(1+$D$6/12),0)</f>
        <v/>
      </c>
      <c r="G104" s="13">
        <f>IF(S103&gt;0.005,S103*(1+$D$7/12),0)</f>
        <v/>
      </c>
      <c r="H104" s="13">
        <f>MIN(B104,MAX(0,'Your debts'!$B$9-0-(MIN($E$3,C104)+MIN($E$4,D104)+MIN($E$5,E104)+MIN($E$6,F104)+MIN($E$7,G104))))</f>
        <v/>
      </c>
      <c r="I104" s="13">
        <f>MIN(C104,MAX(0,'Your debts'!$B$9-SUM(H104:H104)-(MIN($E$4,D104)+MIN($E$5,E104)+MIN($E$6,F104)+MIN($E$7,G104))))</f>
        <v/>
      </c>
      <c r="J104" s="13">
        <f>MIN(D104,MAX(0,'Your debts'!$B$9-SUM(H104:I104)-(MIN($E$5,E104)+MIN($E$6,F104)+MIN($E$7,G104))))</f>
        <v/>
      </c>
      <c r="K104" s="13">
        <f>MIN(E104,MAX(0,'Your debts'!$B$9-SUM(H104:J104)-(MIN($E$6,F104)+MIN($E$7,G104))))</f>
        <v/>
      </c>
      <c r="L104" s="13">
        <f>MIN(F104,MAX(0,'Your debts'!$B$9-SUM(H104:K104)-(MIN($E$7,G104))))</f>
        <v/>
      </c>
      <c r="M104" s="13">
        <f>MIN(G104,MAX(0,'Your debts'!$B$9-SUM(H104:L104)-(0)))</f>
        <v/>
      </c>
      <c r="N104" s="13">
        <f>B104-H104</f>
        <v/>
      </c>
      <c r="O104" s="13">
        <f>C104-I104</f>
        <v/>
      </c>
      <c r="P104" s="13">
        <f>D104-J104</f>
        <v/>
      </c>
      <c r="Q104" s="13">
        <f>E104-K104</f>
        <v/>
      </c>
      <c r="R104" s="13">
        <f>F104-L104</f>
        <v/>
      </c>
      <c r="S104" s="13">
        <f>G104-M104</f>
        <v/>
      </c>
      <c r="T104" s="13">
        <f>SUM(B104:G104)-SUM(N103:S103)</f>
        <v/>
      </c>
    </row>
    <row r="105">
      <c r="A105" t="n">
        <v>94</v>
      </c>
      <c r="B105" s="13">
        <f>IF(N104&gt;0.005,N104*(1+$D$2/12),0)</f>
        <v/>
      </c>
      <c r="C105" s="13">
        <f>IF(O104&gt;0.005,O104*(1+$D$3/12),0)</f>
        <v/>
      </c>
      <c r="D105" s="13">
        <f>IF(P104&gt;0.005,P104*(1+$D$4/12),0)</f>
        <v/>
      </c>
      <c r="E105" s="13">
        <f>IF(Q104&gt;0.005,Q104*(1+$D$5/12),0)</f>
        <v/>
      </c>
      <c r="F105" s="13">
        <f>IF(R104&gt;0.005,R104*(1+$D$6/12),0)</f>
        <v/>
      </c>
      <c r="G105" s="13">
        <f>IF(S104&gt;0.005,S104*(1+$D$7/12),0)</f>
        <v/>
      </c>
      <c r="H105" s="13">
        <f>MIN(B105,MAX(0,'Your debts'!$B$9-0-(MIN($E$3,C105)+MIN($E$4,D105)+MIN($E$5,E105)+MIN($E$6,F105)+MIN($E$7,G105))))</f>
        <v/>
      </c>
      <c r="I105" s="13">
        <f>MIN(C105,MAX(0,'Your debts'!$B$9-SUM(H105:H105)-(MIN($E$4,D105)+MIN($E$5,E105)+MIN($E$6,F105)+MIN($E$7,G105))))</f>
        <v/>
      </c>
      <c r="J105" s="13">
        <f>MIN(D105,MAX(0,'Your debts'!$B$9-SUM(H105:I105)-(MIN($E$5,E105)+MIN($E$6,F105)+MIN($E$7,G105))))</f>
        <v/>
      </c>
      <c r="K105" s="13">
        <f>MIN(E105,MAX(0,'Your debts'!$B$9-SUM(H105:J105)-(MIN($E$6,F105)+MIN($E$7,G105))))</f>
        <v/>
      </c>
      <c r="L105" s="13">
        <f>MIN(F105,MAX(0,'Your debts'!$B$9-SUM(H105:K105)-(MIN($E$7,G105))))</f>
        <v/>
      </c>
      <c r="M105" s="13">
        <f>MIN(G105,MAX(0,'Your debts'!$B$9-SUM(H105:L105)-(0)))</f>
        <v/>
      </c>
      <c r="N105" s="13">
        <f>B105-H105</f>
        <v/>
      </c>
      <c r="O105" s="13">
        <f>C105-I105</f>
        <v/>
      </c>
      <c r="P105" s="13">
        <f>D105-J105</f>
        <v/>
      </c>
      <c r="Q105" s="13">
        <f>E105-K105</f>
        <v/>
      </c>
      <c r="R105" s="13">
        <f>F105-L105</f>
        <v/>
      </c>
      <c r="S105" s="13">
        <f>G105-M105</f>
        <v/>
      </c>
      <c r="T105" s="13">
        <f>SUM(B105:G105)-SUM(N104:S104)</f>
        <v/>
      </c>
    </row>
    <row r="106">
      <c r="A106" t="n">
        <v>95</v>
      </c>
      <c r="B106" s="13">
        <f>IF(N105&gt;0.005,N105*(1+$D$2/12),0)</f>
        <v/>
      </c>
      <c r="C106" s="13">
        <f>IF(O105&gt;0.005,O105*(1+$D$3/12),0)</f>
        <v/>
      </c>
      <c r="D106" s="13">
        <f>IF(P105&gt;0.005,P105*(1+$D$4/12),0)</f>
        <v/>
      </c>
      <c r="E106" s="13">
        <f>IF(Q105&gt;0.005,Q105*(1+$D$5/12),0)</f>
        <v/>
      </c>
      <c r="F106" s="13">
        <f>IF(R105&gt;0.005,R105*(1+$D$6/12),0)</f>
        <v/>
      </c>
      <c r="G106" s="13">
        <f>IF(S105&gt;0.005,S105*(1+$D$7/12),0)</f>
        <v/>
      </c>
      <c r="H106" s="13">
        <f>MIN(B106,MAX(0,'Your debts'!$B$9-0-(MIN($E$3,C106)+MIN($E$4,D106)+MIN($E$5,E106)+MIN($E$6,F106)+MIN($E$7,G106))))</f>
        <v/>
      </c>
      <c r="I106" s="13">
        <f>MIN(C106,MAX(0,'Your debts'!$B$9-SUM(H106:H106)-(MIN($E$4,D106)+MIN($E$5,E106)+MIN($E$6,F106)+MIN($E$7,G106))))</f>
        <v/>
      </c>
      <c r="J106" s="13">
        <f>MIN(D106,MAX(0,'Your debts'!$B$9-SUM(H106:I106)-(MIN($E$5,E106)+MIN($E$6,F106)+MIN($E$7,G106))))</f>
        <v/>
      </c>
      <c r="K106" s="13">
        <f>MIN(E106,MAX(0,'Your debts'!$B$9-SUM(H106:J106)-(MIN($E$6,F106)+MIN($E$7,G106))))</f>
        <v/>
      </c>
      <c r="L106" s="13">
        <f>MIN(F106,MAX(0,'Your debts'!$B$9-SUM(H106:K106)-(MIN($E$7,G106))))</f>
        <v/>
      </c>
      <c r="M106" s="13">
        <f>MIN(G106,MAX(0,'Your debts'!$B$9-SUM(H106:L106)-(0)))</f>
        <v/>
      </c>
      <c r="N106" s="13">
        <f>B106-H106</f>
        <v/>
      </c>
      <c r="O106" s="13">
        <f>C106-I106</f>
        <v/>
      </c>
      <c r="P106" s="13">
        <f>D106-J106</f>
        <v/>
      </c>
      <c r="Q106" s="13">
        <f>E106-K106</f>
        <v/>
      </c>
      <c r="R106" s="13">
        <f>F106-L106</f>
        <v/>
      </c>
      <c r="S106" s="13">
        <f>G106-M106</f>
        <v/>
      </c>
      <c r="T106" s="13">
        <f>SUM(B106:G106)-SUM(N105:S105)</f>
        <v/>
      </c>
    </row>
    <row r="107">
      <c r="A107" t="n">
        <v>96</v>
      </c>
      <c r="B107" s="13">
        <f>IF(N106&gt;0.005,N106*(1+$D$2/12),0)</f>
        <v/>
      </c>
      <c r="C107" s="13">
        <f>IF(O106&gt;0.005,O106*(1+$D$3/12),0)</f>
        <v/>
      </c>
      <c r="D107" s="13">
        <f>IF(P106&gt;0.005,P106*(1+$D$4/12),0)</f>
        <v/>
      </c>
      <c r="E107" s="13">
        <f>IF(Q106&gt;0.005,Q106*(1+$D$5/12),0)</f>
        <v/>
      </c>
      <c r="F107" s="13">
        <f>IF(R106&gt;0.005,R106*(1+$D$6/12),0)</f>
        <v/>
      </c>
      <c r="G107" s="13">
        <f>IF(S106&gt;0.005,S106*(1+$D$7/12),0)</f>
        <v/>
      </c>
      <c r="H107" s="13">
        <f>MIN(B107,MAX(0,'Your debts'!$B$9-0-(MIN($E$3,C107)+MIN($E$4,D107)+MIN($E$5,E107)+MIN($E$6,F107)+MIN($E$7,G107))))</f>
        <v/>
      </c>
      <c r="I107" s="13">
        <f>MIN(C107,MAX(0,'Your debts'!$B$9-SUM(H107:H107)-(MIN($E$4,D107)+MIN($E$5,E107)+MIN($E$6,F107)+MIN($E$7,G107))))</f>
        <v/>
      </c>
      <c r="J107" s="13">
        <f>MIN(D107,MAX(0,'Your debts'!$B$9-SUM(H107:I107)-(MIN($E$5,E107)+MIN($E$6,F107)+MIN($E$7,G107))))</f>
        <v/>
      </c>
      <c r="K107" s="13">
        <f>MIN(E107,MAX(0,'Your debts'!$B$9-SUM(H107:J107)-(MIN($E$6,F107)+MIN($E$7,G107))))</f>
        <v/>
      </c>
      <c r="L107" s="13">
        <f>MIN(F107,MAX(0,'Your debts'!$B$9-SUM(H107:K107)-(MIN($E$7,G107))))</f>
        <v/>
      </c>
      <c r="M107" s="13">
        <f>MIN(G107,MAX(0,'Your debts'!$B$9-SUM(H107:L107)-(0)))</f>
        <v/>
      </c>
      <c r="N107" s="13">
        <f>B107-H107</f>
        <v/>
      </c>
      <c r="O107" s="13">
        <f>C107-I107</f>
        <v/>
      </c>
      <c r="P107" s="13">
        <f>D107-J107</f>
        <v/>
      </c>
      <c r="Q107" s="13">
        <f>E107-K107</f>
        <v/>
      </c>
      <c r="R107" s="13">
        <f>F107-L107</f>
        <v/>
      </c>
      <c r="S107" s="13">
        <f>G107-M107</f>
        <v/>
      </c>
      <c r="T107" s="13">
        <f>SUM(B107:G107)-SUM(N106:S106)</f>
        <v/>
      </c>
    </row>
    <row r="108">
      <c r="A108" t="n">
        <v>97</v>
      </c>
      <c r="B108" s="13">
        <f>IF(N107&gt;0.005,N107*(1+$D$2/12),0)</f>
        <v/>
      </c>
      <c r="C108" s="13">
        <f>IF(O107&gt;0.005,O107*(1+$D$3/12),0)</f>
        <v/>
      </c>
      <c r="D108" s="13">
        <f>IF(P107&gt;0.005,P107*(1+$D$4/12),0)</f>
        <v/>
      </c>
      <c r="E108" s="13">
        <f>IF(Q107&gt;0.005,Q107*(1+$D$5/12),0)</f>
        <v/>
      </c>
      <c r="F108" s="13">
        <f>IF(R107&gt;0.005,R107*(1+$D$6/12),0)</f>
        <v/>
      </c>
      <c r="G108" s="13">
        <f>IF(S107&gt;0.005,S107*(1+$D$7/12),0)</f>
        <v/>
      </c>
      <c r="H108" s="13">
        <f>MIN(B108,MAX(0,'Your debts'!$B$9-0-(MIN($E$3,C108)+MIN($E$4,D108)+MIN($E$5,E108)+MIN($E$6,F108)+MIN($E$7,G108))))</f>
        <v/>
      </c>
      <c r="I108" s="13">
        <f>MIN(C108,MAX(0,'Your debts'!$B$9-SUM(H108:H108)-(MIN($E$4,D108)+MIN($E$5,E108)+MIN($E$6,F108)+MIN($E$7,G108))))</f>
        <v/>
      </c>
      <c r="J108" s="13">
        <f>MIN(D108,MAX(0,'Your debts'!$B$9-SUM(H108:I108)-(MIN($E$5,E108)+MIN($E$6,F108)+MIN($E$7,G108))))</f>
        <v/>
      </c>
      <c r="K108" s="13">
        <f>MIN(E108,MAX(0,'Your debts'!$B$9-SUM(H108:J108)-(MIN($E$6,F108)+MIN($E$7,G108))))</f>
        <v/>
      </c>
      <c r="L108" s="13">
        <f>MIN(F108,MAX(0,'Your debts'!$B$9-SUM(H108:K108)-(MIN($E$7,G108))))</f>
        <v/>
      </c>
      <c r="M108" s="13">
        <f>MIN(G108,MAX(0,'Your debts'!$B$9-SUM(H108:L108)-(0)))</f>
        <v/>
      </c>
      <c r="N108" s="13">
        <f>B108-H108</f>
        <v/>
      </c>
      <c r="O108" s="13">
        <f>C108-I108</f>
        <v/>
      </c>
      <c r="P108" s="13">
        <f>D108-J108</f>
        <v/>
      </c>
      <c r="Q108" s="13">
        <f>E108-K108</f>
        <v/>
      </c>
      <c r="R108" s="13">
        <f>F108-L108</f>
        <v/>
      </c>
      <c r="S108" s="13">
        <f>G108-M108</f>
        <v/>
      </c>
      <c r="T108" s="13">
        <f>SUM(B108:G108)-SUM(N107:S107)</f>
        <v/>
      </c>
    </row>
    <row r="109">
      <c r="A109" t="n">
        <v>98</v>
      </c>
      <c r="B109" s="13">
        <f>IF(N108&gt;0.005,N108*(1+$D$2/12),0)</f>
        <v/>
      </c>
      <c r="C109" s="13">
        <f>IF(O108&gt;0.005,O108*(1+$D$3/12),0)</f>
        <v/>
      </c>
      <c r="D109" s="13">
        <f>IF(P108&gt;0.005,P108*(1+$D$4/12),0)</f>
        <v/>
      </c>
      <c r="E109" s="13">
        <f>IF(Q108&gt;0.005,Q108*(1+$D$5/12),0)</f>
        <v/>
      </c>
      <c r="F109" s="13">
        <f>IF(R108&gt;0.005,R108*(1+$D$6/12),0)</f>
        <v/>
      </c>
      <c r="G109" s="13">
        <f>IF(S108&gt;0.005,S108*(1+$D$7/12),0)</f>
        <v/>
      </c>
      <c r="H109" s="13">
        <f>MIN(B109,MAX(0,'Your debts'!$B$9-0-(MIN($E$3,C109)+MIN($E$4,D109)+MIN($E$5,E109)+MIN($E$6,F109)+MIN($E$7,G109))))</f>
        <v/>
      </c>
      <c r="I109" s="13">
        <f>MIN(C109,MAX(0,'Your debts'!$B$9-SUM(H109:H109)-(MIN($E$4,D109)+MIN($E$5,E109)+MIN($E$6,F109)+MIN($E$7,G109))))</f>
        <v/>
      </c>
      <c r="J109" s="13">
        <f>MIN(D109,MAX(0,'Your debts'!$B$9-SUM(H109:I109)-(MIN($E$5,E109)+MIN($E$6,F109)+MIN($E$7,G109))))</f>
        <v/>
      </c>
      <c r="K109" s="13">
        <f>MIN(E109,MAX(0,'Your debts'!$B$9-SUM(H109:J109)-(MIN($E$6,F109)+MIN($E$7,G109))))</f>
        <v/>
      </c>
      <c r="L109" s="13">
        <f>MIN(F109,MAX(0,'Your debts'!$B$9-SUM(H109:K109)-(MIN($E$7,G109))))</f>
        <v/>
      </c>
      <c r="M109" s="13">
        <f>MIN(G109,MAX(0,'Your debts'!$B$9-SUM(H109:L109)-(0)))</f>
        <v/>
      </c>
      <c r="N109" s="13">
        <f>B109-H109</f>
        <v/>
      </c>
      <c r="O109" s="13">
        <f>C109-I109</f>
        <v/>
      </c>
      <c r="P109" s="13">
        <f>D109-J109</f>
        <v/>
      </c>
      <c r="Q109" s="13">
        <f>E109-K109</f>
        <v/>
      </c>
      <c r="R109" s="13">
        <f>F109-L109</f>
        <v/>
      </c>
      <c r="S109" s="13">
        <f>G109-M109</f>
        <v/>
      </c>
      <c r="T109" s="13">
        <f>SUM(B109:G109)-SUM(N108:S108)</f>
        <v/>
      </c>
    </row>
    <row r="110">
      <c r="A110" t="n">
        <v>99</v>
      </c>
      <c r="B110" s="13">
        <f>IF(N109&gt;0.005,N109*(1+$D$2/12),0)</f>
        <v/>
      </c>
      <c r="C110" s="13">
        <f>IF(O109&gt;0.005,O109*(1+$D$3/12),0)</f>
        <v/>
      </c>
      <c r="D110" s="13">
        <f>IF(P109&gt;0.005,P109*(1+$D$4/12),0)</f>
        <v/>
      </c>
      <c r="E110" s="13">
        <f>IF(Q109&gt;0.005,Q109*(1+$D$5/12),0)</f>
        <v/>
      </c>
      <c r="F110" s="13">
        <f>IF(R109&gt;0.005,R109*(1+$D$6/12),0)</f>
        <v/>
      </c>
      <c r="G110" s="13">
        <f>IF(S109&gt;0.005,S109*(1+$D$7/12),0)</f>
        <v/>
      </c>
      <c r="H110" s="13">
        <f>MIN(B110,MAX(0,'Your debts'!$B$9-0-(MIN($E$3,C110)+MIN($E$4,D110)+MIN($E$5,E110)+MIN($E$6,F110)+MIN($E$7,G110))))</f>
        <v/>
      </c>
      <c r="I110" s="13">
        <f>MIN(C110,MAX(0,'Your debts'!$B$9-SUM(H110:H110)-(MIN($E$4,D110)+MIN($E$5,E110)+MIN($E$6,F110)+MIN($E$7,G110))))</f>
        <v/>
      </c>
      <c r="J110" s="13">
        <f>MIN(D110,MAX(0,'Your debts'!$B$9-SUM(H110:I110)-(MIN($E$5,E110)+MIN($E$6,F110)+MIN($E$7,G110))))</f>
        <v/>
      </c>
      <c r="K110" s="13">
        <f>MIN(E110,MAX(0,'Your debts'!$B$9-SUM(H110:J110)-(MIN($E$6,F110)+MIN($E$7,G110))))</f>
        <v/>
      </c>
      <c r="L110" s="13">
        <f>MIN(F110,MAX(0,'Your debts'!$B$9-SUM(H110:K110)-(MIN($E$7,G110))))</f>
        <v/>
      </c>
      <c r="M110" s="13">
        <f>MIN(G110,MAX(0,'Your debts'!$B$9-SUM(H110:L110)-(0)))</f>
        <v/>
      </c>
      <c r="N110" s="13">
        <f>B110-H110</f>
        <v/>
      </c>
      <c r="O110" s="13">
        <f>C110-I110</f>
        <v/>
      </c>
      <c r="P110" s="13">
        <f>D110-J110</f>
        <v/>
      </c>
      <c r="Q110" s="13">
        <f>E110-K110</f>
        <v/>
      </c>
      <c r="R110" s="13">
        <f>F110-L110</f>
        <v/>
      </c>
      <c r="S110" s="13">
        <f>G110-M110</f>
        <v/>
      </c>
      <c r="T110" s="13">
        <f>SUM(B110:G110)-SUM(N109:S109)</f>
        <v/>
      </c>
    </row>
    <row r="111">
      <c r="A111" t="n">
        <v>100</v>
      </c>
      <c r="B111" s="13">
        <f>IF(N110&gt;0.005,N110*(1+$D$2/12),0)</f>
        <v/>
      </c>
      <c r="C111" s="13">
        <f>IF(O110&gt;0.005,O110*(1+$D$3/12),0)</f>
        <v/>
      </c>
      <c r="D111" s="13">
        <f>IF(P110&gt;0.005,P110*(1+$D$4/12),0)</f>
        <v/>
      </c>
      <c r="E111" s="13">
        <f>IF(Q110&gt;0.005,Q110*(1+$D$5/12),0)</f>
        <v/>
      </c>
      <c r="F111" s="13">
        <f>IF(R110&gt;0.005,R110*(1+$D$6/12),0)</f>
        <v/>
      </c>
      <c r="G111" s="13">
        <f>IF(S110&gt;0.005,S110*(1+$D$7/12),0)</f>
        <v/>
      </c>
      <c r="H111" s="13">
        <f>MIN(B111,MAX(0,'Your debts'!$B$9-0-(MIN($E$3,C111)+MIN($E$4,D111)+MIN($E$5,E111)+MIN($E$6,F111)+MIN($E$7,G111))))</f>
        <v/>
      </c>
      <c r="I111" s="13">
        <f>MIN(C111,MAX(0,'Your debts'!$B$9-SUM(H111:H111)-(MIN($E$4,D111)+MIN($E$5,E111)+MIN($E$6,F111)+MIN($E$7,G111))))</f>
        <v/>
      </c>
      <c r="J111" s="13">
        <f>MIN(D111,MAX(0,'Your debts'!$B$9-SUM(H111:I111)-(MIN($E$5,E111)+MIN($E$6,F111)+MIN($E$7,G111))))</f>
        <v/>
      </c>
      <c r="K111" s="13">
        <f>MIN(E111,MAX(0,'Your debts'!$B$9-SUM(H111:J111)-(MIN($E$6,F111)+MIN($E$7,G111))))</f>
        <v/>
      </c>
      <c r="L111" s="13">
        <f>MIN(F111,MAX(0,'Your debts'!$B$9-SUM(H111:K111)-(MIN($E$7,G111))))</f>
        <v/>
      </c>
      <c r="M111" s="13">
        <f>MIN(G111,MAX(0,'Your debts'!$B$9-SUM(H111:L111)-(0)))</f>
        <v/>
      </c>
      <c r="N111" s="13">
        <f>B111-H111</f>
        <v/>
      </c>
      <c r="O111" s="13">
        <f>C111-I111</f>
        <v/>
      </c>
      <c r="P111" s="13">
        <f>D111-J111</f>
        <v/>
      </c>
      <c r="Q111" s="13">
        <f>E111-K111</f>
        <v/>
      </c>
      <c r="R111" s="13">
        <f>F111-L111</f>
        <v/>
      </c>
      <c r="S111" s="13">
        <f>G111-M111</f>
        <v/>
      </c>
      <c r="T111" s="13">
        <f>SUM(B111:G111)-SUM(N110:S110)</f>
        <v/>
      </c>
    </row>
    <row r="112">
      <c r="A112" t="n">
        <v>101</v>
      </c>
      <c r="B112" s="13">
        <f>IF(N111&gt;0.005,N111*(1+$D$2/12),0)</f>
        <v/>
      </c>
      <c r="C112" s="13">
        <f>IF(O111&gt;0.005,O111*(1+$D$3/12),0)</f>
        <v/>
      </c>
      <c r="D112" s="13">
        <f>IF(P111&gt;0.005,P111*(1+$D$4/12),0)</f>
        <v/>
      </c>
      <c r="E112" s="13">
        <f>IF(Q111&gt;0.005,Q111*(1+$D$5/12),0)</f>
        <v/>
      </c>
      <c r="F112" s="13">
        <f>IF(R111&gt;0.005,R111*(1+$D$6/12),0)</f>
        <v/>
      </c>
      <c r="G112" s="13">
        <f>IF(S111&gt;0.005,S111*(1+$D$7/12),0)</f>
        <v/>
      </c>
      <c r="H112" s="13">
        <f>MIN(B112,MAX(0,'Your debts'!$B$9-0-(MIN($E$3,C112)+MIN($E$4,D112)+MIN($E$5,E112)+MIN($E$6,F112)+MIN($E$7,G112))))</f>
        <v/>
      </c>
      <c r="I112" s="13">
        <f>MIN(C112,MAX(0,'Your debts'!$B$9-SUM(H112:H112)-(MIN($E$4,D112)+MIN($E$5,E112)+MIN($E$6,F112)+MIN($E$7,G112))))</f>
        <v/>
      </c>
      <c r="J112" s="13">
        <f>MIN(D112,MAX(0,'Your debts'!$B$9-SUM(H112:I112)-(MIN($E$5,E112)+MIN($E$6,F112)+MIN($E$7,G112))))</f>
        <v/>
      </c>
      <c r="K112" s="13">
        <f>MIN(E112,MAX(0,'Your debts'!$B$9-SUM(H112:J112)-(MIN($E$6,F112)+MIN($E$7,G112))))</f>
        <v/>
      </c>
      <c r="L112" s="13">
        <f>MIN(F112,MAX(0,'Your debts'!$B$9-SUM(H112:K112)-(MIN($E$7,G112))))</f>
        <v/>
      </c>
      <c r="M112" s="13">
        <f>MIN(G112,MAX(0,'Your debts'!$B$9-SUM(H112:L112)-(0)))</f>
        <v/>
      </c>
      <c r="N112" s="13">
        <f>B112-H112</f>
        <v/>
      </c>
      <c r="O112" s="13">
        <f>C112-I112</f>
        <v/>
      </c>
      <c r="P112" s="13">
        <f>D112-J112</f>
        <v/>
      </c>
      <c r="Q112" s="13">
        <f>E112-K112</f>
        <v/>
      </c>
      <c r="R112" s="13">
        <f>F112-L112</f>
        <v/>
      </c>
      <c r="S112" s="13">
        <f>G112-M112</f>
        <v/>
      </c>
      <c r="T112" s="13">
        <f>SUM(B112:G112)-SUM(N111:S111)</f>
        <v/>
      </c>
    </row>
    <row r="113">
      <c r="A113" t="n">
        <v>102</v>
      </c>
      <c r="B113" s="13">
        <f>IF(N112&gt;0.005,N112*(1+$D$2/12),0)</f>
        <v/>
      </c>
      <c r="C113" s="13">
        <f>IF(O112&gt;0.005,O112*(1+$D$3/12),0)</f>
        <v/>
      </c>
      <c r="D113" s="13">
        <f>IF(P112&gt;0.005,P112*(1+$D$4/12),0)</f>
        <v/>
      </c>
      <c r="E113" s="13">
        <f>IF(Q112&gt;0.005,Q112*(1+$D$5/12),0)</f>
        <v/>
      </c>
      <c r="F113" s="13">
        <f>IF(R112&gt;0.005,R112*(1+$D$6/12),0)</f>
        <v/>
      </c>
      <c r="G113" s="13">
        <f>IF(S112&gt;0.005,S112*(1+$D$7/12),0)</f>
        <v/>
      </c>
      <c r="H113" s="13">
        <f>MIN(B113,MAX(0,'Your debts'!$B$9-0-(MIN($E$3,C113)+MIN($E$4,D113)+MIN($E$5,E113)+MIN($E$6,F113)+MIN($E$7,G113))))</f>
        <v/>
      </c>
      <c r="I113" s="13">
        <f>MIN(C113,MAX(0,'Your debts'!$B$9-SUM(H113:H113)-(MIN($E$4,D113)+MIN($E$5,E113)+MIN($E$6,F113)+MIN($E$7,G113))))</f>
        <v/>
      </c>
      <c r="J113" s="13">
        <f>MIN(D113,MAX(0,'Your debts'!$B$9-SUM(H113:I113)-(MIN($E$5,E113)+MIN($E$6,F113)+MIN($E$7,G113))))</f>
        <v/>
      </c>
      <c r="K113" s="13">
        <f>MIN(E113,MAX(0,'Your debts'!$B$9-SUM(H113:J113)-(MIN($E$6,F113)+MIN($E$7,G113))))</f>
        <v/>
      </c>
      <c r="L113" s="13">
        <f>MIN(F113,MAX(0,'Your debts'!$B$9-SUM(H113:K113)-(MIN($E$7,G113))))</f>
        <v/>
      </c>
      <c r="M113" s="13">
        <f>MIN(G113,MAX(0,'Your debts'!$B$9-SUM(H113:L113)-(0)))</f>
        <v/>
      </c>
      <c r="N113" s="13">
        <f>B113-H113</f>
        <v/>
      </c>
      <c r="O113" s="13">
        <f>C113-I113</f>
        <v/>
      </c>
      <c r="P113" s="13">
        <f>D113-J113</f>
        <v/>
      </c>
      <c r="Q113" s="13">
        <f>E113-K113</f>
        <v/>
      </c>
      <c r="R113" s="13">
        <f>F113-L113</f>
        <v/>
      </c>
      <c r="S113" s="13">
        <f>G113-M113</f>
        <v/>
      </c>
      <c r="T113" s="13">
        <f>SUM(B113:G113)-SUM(N112:S112)</f>
        <v/>
      </c>
    </row>
    <row r="114">
      <c r="A114" t="n">
        <v>103</v>
      </c>
      <c r="B114" s="13">
        <f>IF(N113&gt;0.005,N113*(1+$D$2/12),0)</f>
        <v/>
      </c>
      <c r="C114" s="13">
        <f>IF(O113&gt;0.005,O113*(1+$D$3/12),0)</f>
        <v/>
      </c>
      <c r="D114" s="13">
        <f>IF(P113&gt;0.005,P113*(1+$D$4/12),0)</f>
        <v/>
      </c>
      <c r="E114" s="13">
        <f>IF(Q113&gt;0.005,Q113*(1+$D$5/12),0)</f>
        <v/>
      </c>
      <c r="F114" s="13">
        <f>IF(R113&gt;0.005,R113*(1+$D$6/12),0)</f>
        <v/>
      </c>
      <c r="G114" s="13">
        <f>IF(S113&gt;0.005,S113*(1+$D$7/12),0)</f>
        <v/>
      </c>
      <c r="H114" s="13">
        <f>MIN(B114,MAX(0,'Your debts'!$B$9-0-(MIN($E$3,C114)+MIN($E$4,D114)+MIN($E$5,E114)+MIN($E$6,F114)+MIN($E$7,G114))))</f>
        <v/>
      </c>
      <c r="I114" s="13">
        <f>MIN(C114,MAX(0,'Your debts'!$B$9-SUM(H114:H114)-(MIN($E$4,D114)+MIN($E$5,E114)+MIN($E$6,F114)+MIN($E$7,G114))))</f>
        <v/>
      </c>
      <c r="J114" s="13">
        <f>MIN(D114,MAX(0,'Your debts'!$B$9-SUM(H114:I114)-(MIN($E$5,E114)+MIN($E$6,F114)+MIN($E$7,G114))))</f>
        <v/>
      </c>
      <c r="K114" s="13">
        <f>MIN(E114,MAX(0,'Your debts'!$B$9-SUM(H114:J114)-(MIN($E$6,F114)+MIN($E$7,G114))))</f>
        <v/>
      </c>
      <c r="L114" s="13">
        <f>MIN(F114,MAX(0,'Your debts'!$B$9-SUM(H114:K114)-(MIN($E$7,G114))))</f>
        <v/>
      </c>
      <c r="M114" s="13">
        <f>MIN(G114,MAX(0,'Your debts'!$B$9-SUM(H114:L114)-(0)))</f>
        <v/>
      </c>
      <c r="N114" s="13">
        <f>B114-H114</f>
        <v/>
      </c>
      <c r="O114" s="13">
        <f>C114-I114</f>
        <v/>
      </c>
      <c r="P114" s="13">
        <f>D114-J114</f>
        <v/>
      </c>
      <c r="Q114" s="13">
        <f>E114-K114</f>
        <v/>
      </c>
      <c r="R114" s="13">
        <f>F114-L114</f>
        <v/>
      </c>
      <c r="S114" s="13">
        <f>G114-M114</f>
        <v/>
      </c>
      <c r="T114" s="13">
        <f>SUM(B114:G114)-SUM(N113:S113)</f>
        <v/>
      </c>
    </row>
    <row r="115">
      <c r="A115" t="n">
        <v>104</v>
      </c>
      <c r="B115" s="13">
        <f>IF(N114&gt;0.005,N114*(1+$D$2/12),0)</f>
        <v/>
      </c>
      <c r="C115" s="13">
        <f>IF(O114&gt;0.005,O114*(1+$D$3/12),0)</f>
        <v/>
      </c>
      <c r="D115" s="13">
        <f>IF(P114&gt;0.005,P114*(1+$D$4/12),0)</f>
        <v/>
      </c>
      <c r="E115" s="13">
        <f>IF(Q114&gt;0.005,Q114*(1+$D$5/12),0)</f>
        <v/>
      </c>
      <c r="F115" s="13">
        <f>IF(R114&gt;0.005,R114*(1+$D$6/12),0)</f>
        <v/>
      </c>
      <c r="G115" s="13">
        <f>IF(S114&gt;0.005,S114*(1+$D$7/12),0)</f>
        <v/>
      </c>
      <c r="H115" s="13">
        <f>MIN(B115,MAX(0,'Your debts'!$B$9-0-(MIN($E$3,C115)+MIN($E$4,D115)+MIN($E$5,E115)+MIN($E$6,F115)+MIN($E$7,G115))))</f>
        <v/>
      </c>
      <c r="I115" s="13">
        <f>MIN(C115,MAX(0,'Your debts'!$B$9-SUM(H115:H115)-(MIN($E$4,D115)+MIN($E$5,E115)+MIN($E$6,F115)+MIN($E$7,G115))))</f>
        <v/>
      </c>
      <c r="J115" s="13">
        <f>MIN(D115,MAX(0,'Your debts'!$B$9-SUM(H115:I115)-(MIN($E$5,E115)+MIN($E$6,F115)+MIN($E$7,G115))))</f>
        <v/>
      </c>
      <c r="K115" s="13">
        <f>MIN(E115,MAX(0,'Your debts'!$B$9-SUM(H115:J115)-(MIN($E$6,F115)+MIN($E$7,G115))))</f>
        <v/>
      </c>
      <c r="L115" s="13">
        <f>MIN(F115,MAX(0,'Your debts'!$B$9-SUM(H115:K115)-(MIN($E$7,G115))))</f>
        <v/>
      </c>
      <c r="M115" s="13">
        <f>MIN(G115,MAX(0,'Your debts'!$B$9-SUM(H115:L115)-(0)))</f>
        <v/>
      </c>
      <c r="N115" s="13">
        <f>B115-H115</f>
        <v/>
      </c>
      <c r="O115" s="13">
        <f>C115-I115</f>
        <v/>
      </c>
      <c r="P115" s="13">
        <f>D115-J115</f>
        <v/>
      </c>
      <c r="Q115" s="13">
        <f>E115-K115</f>
        <v/>
      </c>
      <c r="R115" s="13">
        <f>F115-L115</f>
        <v/>
      </c>
      <c r="S115" s="13">
        <f>G115-M115</f>
        <v/>
      </c>
      <c r="T115" s="13">
        <f>SUM(B115:G115)-SUM(N114:S114)</f>
        <v/>
      </c>
    </row>
    <row r="116">
      <c r="A116" t="n">
        <v>105</v>
      </c>
      <c r="B116" s="13">
        <f>IF(N115&gt;0.005,N115*(1+$D$2/12),0)</f>
        <v/>
      </c>
      <c r="C116" s="13">
        <f>IF(O115&gt;0.005,O115*(1+$D$3/12),0)</f>
        <v/>
      </c>
      <c r="D116" s="13">
        <f>IF(P115&gt;0.005,P115*(1+$D$4/12),0)</f>
        <v/>
      </c>
      <c r="E116" s="13">
        <f>IF(Q115&gt;0.005,Q115*(1+$D$5/12),0)</f>
        <v/>
      </c>
      <c r="F116" s="13">
        <f>IF(R115&gt;0.005,R115*(1+$D$6/12),0)</f>
        <v/>
      </c>
      <c r="G116" s="13">
        <f>IF(S115&gt;0.005,S115*(1+$D$7/12),0)</f>
        <v/>
      </c>
      <c r="H116" s="13">
        <f>MIN(B116,MAX(0,'Your debts'!$B$9-0-(MIN($E$3,C116)+MIN($E$4,D116)+MIN($E$5,E116)+MIN($E$6,F116)+MIN($E$7,G116))))</f>
        <v/>
      </c>
      <c r="I116" s="13">
        <f>MIN(C116,MAX(0,'Your debts'!$B$9-SUM(H116:H116)-(MIN($E$4,D116)+MIN($E$5,E116)+MIN($E$6,F116)+MIN($E$7,G116))))</f>
        <v/>
      </c>
      <c r="J116" s="13">
        <f>MIN(D116,MAX(0,'Your debts'!$B$9-SUM(H116:I116)-(MIN($E$5,E116)+MIN($E$6,F116)+MIN($E$7,G116))))</f>
        <v/>
      </c>
      <c r="K116" s="13">
        <f>MIN(E116,MAX(0,'Your debts'!$B$9-SUM(H116:J116)-(MIN($E$6,F116)+MIN($E$7,G116))))</f>
        <v/>
      </c>
      <c r="L116" s="13">
        <f>MIN(F116,MAX(0,'Your debts'!$B$9-SUM(H116:K116)-(MIN($E$7,G116))))</f>
        <v/>
      </c>
      <c r="M116" s="13">
        <f>MIN(G116,MAX(0,'Your debts'!$B$9-SUM(H116:L116)-(0)))</f>
        <v/>
      </c>
      <c r="N116" s="13">
        <f>B116-H116</f>
        <v/>
      </c>
      <c r="O116" s="13">
        <f>C116-I116</f>
        <v/>
      </c>
      <c r="P116" s="13">
        <f>D116-J116</f>
        <v/>
      </c>
      <c r="Q116" s="13">
        <f>E116-K116</f>
        <v/>
      </c>
      <c r="R116" s="13">
        <f>F116-L116</f>
        <v/>
      </c>
      <c r="S116" s="13">
        <f>G116-M116</f>
        <v/>
      </c>
      <c r="T116" s="13">
        <f>SUM(B116:G116)-SUM(N115:S115)</f>
        <v/>
      </c>
    </row>
    <row r="117">
      <c r="A117" t="n">
        <v>106</v>
      </c>
      <c r="B117" s="13">
        <f>IF(N116&gt;0.005,N116*(1+$D$2/12),0)</f>
        <v/>
      </c>
      <c r="C117" s="13">
        <f>IF(O116&gt;0.005,O116*(1+$D$3/12),0)</f>
        <v/>
      </c>
      <c r="D117" s="13">
        <f>IF(P116&gt;0.005,P116*(1+$D$4/12),0)</f>
        <v/>
      </c>
      <c r="E117" s="13">
        <f>IF(Q116&gt;0.005,Q116*(1+$D$5/12),0)</f>
        <v/>
      </c>
      <c r="F117" s="13">
        <f>IF(R116&gt;0.005,R116*(1+$D$6/12),0)</f>
        <v/>
      </c>
      <c r="G117" s="13">
        <f>IF(S116&gt;0.005,S116*(1+$D$7/12),0)</f>
        <v/>
      </c>
      <c r="H117" s="13">
        <f>MIN(B117,MAX(0,'Your debts'!$B$9-0-(MIN($E$3,C117)+MIN($E$4,D117)+MIN($E$5,E117)+MIN($E$6,F117)+MIN($E$7,G117))))</f>
        <v/>
      </c>
      <c r="I117" s="13">
        <f>MIN(C117,MAX(0,'Your debts'!$B$9-SUM(H117:H117)-(MIN($E$4,D117)+MIN($E$5,E117)+MIN($E$6,F117)+MIN($E$7,G117))))</f>
        <v/>
      </c>
      <c r="J117" s="13">
        <f>MIN(D117,MAX(0,'Your debts'!$B$9-SUM(H117:I117)-(MIN($E$5,E117)+MIN($E$6,F117)+MIN($E$7,G117))))</f>
        <v/>
      </c>
      <c r="K117" s="13">
        <f>MIN(E117,MAX(0,'Your debts'!$B$9-SUM(H117:J117)-(MIN($E$6,F117)+MIN($E$7,G117))))</f>
        <v/>
      </c>
      <c r="L117" s="13">
        <f>MIN(F117,MAX(0,'Your debts'!$B$9-SUM(H117:K117)-(MIN($E$7,G117))))</f>
        <v/>
      </c>
      <c r="M117" s="13">
        <f>MIN(G117,MAX(0,'Your debts'!$B$9-SUM(H117:L117)-(0)))</f>
        <v/>
      </c>
      <c r="N117" s="13">
        <f>B117-H117</f>
        <v/>
      </c>
      <c r="O117" s="13">
        <f>C117-I117</f>
        <v/>
      </c>
      <c r="P117" s="13">
        <f>D117-J117</f>
        <v/>
      </c>
      <c r="Q117" s="13">
        <f>E117-K117</f>
        <v/>
      </c>
      <c r="R117" s="13">
        <f>F117-L117</f>
        <v/>
      </c>
      <c r="S117" s="13">
        <f>G117-M117</f>
        <v/>
      </c>
      <c r="T117" s="13">
        <f>SUM(B117:G117)-SUM(N116:S116)</f>
        <v/>
      </c>
    </row>
    <row r="118">
      <c r="A118" t="n">
        <v>107</v>
      </c>
      <c r="B118" s="13">
        <f>IF(N117&gt;0.005,N117*(1+$D$2/12),0)</f>
        <v/>
      </c>
      <c r="C118" s="13">
        <f>IF(O117&gt;0.005,O117*(1+$D$3/12),0)</f>
        <v/>
      </c>
      <c r="D118" s="13">
        <f>IF(P117&gt;0.005,P117*(1+$D$4/12),0)</f>
        <v/>
      </c>
      <c r="E118" s="13">
        <f>IF(Q117&gt;0.005,Q117*(1+$D$5/12),0)</f>
        <v/>
      </c>
      <c r="F118" s="13">
        <f>IF(R117&gt;0.005,R117*(1+$D$6/12),0)</f>
        <v/>
      </c>
      <c r="G118" s="13">
        <f>IF(S117&gt;0.005,S117*(1+$D$7/12),0)</f>
        <v/>
      </c>
      <c r="H118" s="13">
        <f>MIN(B118,MAX(0,'Your debts'!$B$9-0-(MIN($E$3,C118)+MIN($E$4,D118)+MIN($E$5,E118)+MIN($E$6,F118)+MIN($E$7,G118))))</f>
        <v/>
      </c>
      <c r="I118" s="13">
        <f>MIN(C118,MAX(0,'Your debts'!$B$9-SUM(H118:H118)-(MIN($E$4,D118)+MIN($E$5,E118)+MIN($E$6,F118)+MIN($E$7,G118))))</f>
        <v/>
      </c>
      <c r="J118" s="13">
        <f>MIN(D118,MAX(0,'Your debts'!$B$9-SUM(H118:I118)-(MIN($E$5,E118)+MIN($E$6,F118)+MIN($E$7,G118))))</f>
        <v/>
      </c>
      <c r="K118" s="13">
        <f>MIN(E118,MAX(0,'Your debts'!$B$9-SUM(H118:J118)-(MIN($E$6,F118)+MIN($E$7,G118))))</f>
        <v/>
      </c>
      <c r="L118" s="13">
        <f>MIN(F118,MAX(0,'Your debts'!$B$9-SUM(H118:K118)-(MIN($E$7,G118))))</f>
        <v/>
      </c>
      <c r="M118" s="13">
        <f>MIN(G118,MAX(0,'Your debts'!$B$9-SUM(H118:L118)-(0)))</f>
        <v/>
      </c>
      <c r="N118" s="13">
        <f>B118-H118</f>
        <v/>
      </c>
      <c r="O118" s="13">
        <f>C118-I118</f>
        <v/>
      </c>
      <c r="P118" s="13">
        <f>D118-J118</f>
        <v/>
      </c>
      <c r="Q118" s="13">
        <f>E118-K118</f>
        <v/>
      </c>
      <c r="R118" s="13">
        <f>F118-L118</f>
        <v/>
      </c>
      <c r="S118" s="13">
        <f>G118-M118</f>
        <v/>
      </c>
      <c r="T118" s="13">
        <f>SUM(B118:G118)-SUM(N117:S117)</f>
        <v/>
      </c>
    </row>
    <row r="119">
      <c r="A119" t="n">
        <v>108</v>
      </c>
      <c r="B119" s="13">
        <f>IF(N118&gt;0.005,N118*(1+$D$2/12),0)</f>
        <v/>
      </c>
      <c r="C119" s="13">
        <f>IF(O118&gt;0.005,O118*(1+$D$3/12),0)</f>
        <v/>
      </c>
      <c r="D119" s="13">
        <f>IF(P118&gt;0.005,P118*(1+$D$4/12),0)</f>
        <v/>
      </c>
      <c r="E119" s="13">
        <f>IF(Q118&gt;0.005,Q118*(1+$D$5/12),0)</f>
        <v/>
      </c>
      <c r="F119" s="13">
        <f>IF(R118&gt;0.005,R118*(1+$D$6/12),0)</f>
        <v/>
      </c>
      <c r="G119" s="13">
        <f>IF(S118&gt;0.005,S118*(1+$D$7/12),0)</f>
        <v/>
      </c>
      <c r="H119" s="13">
        <f>MIN(B119,MAX(0,'Your debts'!$B$9-0-(MIN($E$3,C119)+MIN($E$4,D119)+MIN($E$5,E119)+MIN($E$6,F119)+MIN($E$7,G119))))</f>
        <v/>
      </c>
      <c r="I119" s="13">
        <f>MIN(C119,MAX(0,'Your debts'!$B$9-SUM(H119:H119)-(MIN($E$4,D119)+MIN($E$5,E119)+MIN($E$6,F119)+MIN($E$7,G119))))</f>
        <v/>
      </c>
      <c r="J119" s="13">
        <f>MIN(D119,MAX(0,'Your debts'!$B$9-SUM(H119:I119)-(MIN($E$5,E119)+MIN($E$6,F119)+MIN($E$7,G119))))</f>
        <v/>
      </c>
      <c r="K119" s="13">
        <f>MIN(E119,MAX(0,'Your debts'!$B$9-SUM(H119:J119)-(MIN($E$6,F119)+MIN($E$7,G119))))</f>
        <v/>
      </c>
      <c r="L119" s="13">
        <f>MIN(F119,MAX(0,'Your debts'!$B$9-SUM(H119:K119)-(MIN($E$7,G119))))</f>
        <v/>
      </c>
      <c r="M119" s="13">
        <f>MIN(G119,MAX(0,'Your debts'!$B$9-SUM(H119:L119)-(0)))</f>
        <v/>
      </c>
      <c r="N119" s="13">
        <f>B119-H119</f>
        <v/>
      </c>
      <c r="O119" s="13">
        <f>C119-I119</f>
        <v/>
      </c>
      <c r="P119" s="13">
        <f>D119-J119</f>
        <v/>
      </c>
      <c r="Q119" s="13">
        <f>E119-K119</f>
        <v/>
      </c>
      <c r="R119" s="13">
        <f>F119-L119</f>
        <v/>
      </c>
      <c r="S119" s="13">
        <f>G119-M119</f>
        <v/>
      </c>
      <c r="T119" s="13">
        <f>SUM(B119:G119)-SUM(N118:S118)</f>
        <v/>
      </c>
    </row>
    <row r="120">
      <c r="A120" t="n">
        <v>109</v>
      </c>
      <c r="B120" s="13">
        <f>IF(N119&gt;0.005,N119*(1+$D$2/12),0)</f>
        <v/>
      </c>
      <c r="C120" s="13">
        <f>IF(O119&gt;0.005,O119*(1+$D$3/12),0)</f>
        <v/>
      </c>
      <c r="D120" s="13">
        <f>IF(P119&gt;0.005,P119*(1+$D$4/12),0)</f>
        <v/>
      </c>
      <c r="E120" s="13">
        <f>IF(Q119&gt;0.005,Q119*(1+$D$5/12),0)</f>
        <v/>
      </c>
      <c r="F120" s="13">
        <f>IF(R119&gt;0.005,R119*(1+$D$6/12),0)</f>
        <v/>
      </c>
      <c r="G120" s="13">
        <f>IF(S119&gt;0.005,S119*(1+$D$7/12),0)</f>
        <v/>
      </c>
      <c r="H120" s="13">
        <f>MIN(B120,MAX(0,'Your debts'!$B$9-0-(MIN($E$3,C120)+MIN($E$4,D120)+MIN($E$5,E120)+MIN($E$6,F120)+MIN($E$7,G120))))</f>
        <v/>
      </c>
      <c r="I120" s="13">
        <f>MIN(C120,MAX(0,'Your debts'!$B$9-SUM(H120:H120)-(MIN($E$4,D120)+MIN($E$5,E120)+MIN($E$6,F120)+MIN($E$7,G120))))</f>
        <v/>
      </c>
      <c r="J120" s="13">
        <f>MIN(D120,MAX(0,'Your debts'!$B$9-SUM(H120:I120)-(MIN($E$5,E120)+MIN($E$6,F120)+MIN($E$7,G120))))</f>
        <v/>
      </c>
      <c r="K120" s="13">
        <f>MIN(E120,MAX(0,'Your debts'!$B$9-SUM(H120:J120)-(MIN($E$6,F120)+MIN($E$7,G120))))</f>
        <v/>
      </c>
      <c r="L120" s="13">
        <f>MIN(F120,MAX(0,'Your debts'!$B$9-SUM(H120:K120)-(MIN($E$7,G120))))</f>
        <v/>
      </c>
      <c r="M120" s="13">
        <f>MIN(G120,MAX(0,'Your debts'!$B$9-SUM(H120:L120)-(0)))</f>
        <v/>
      </c>
      <c r="N120" s="13">
        <f>B120-H120</f>
        <v/>
      </c>
      <c r="O120" s="13">
        <f>C120-I120</f>
        <v/>
      </c>
      <c r="P120" s="13">
        <f>D120-J120</f>
        <v/>
      </c>
      <c r="Q120" s="13">
        <f>E120-K120</f>
        <v/>
      </c>
      <c r="R120" s="13">
        <f>F120-L120</f>
        <v/>
      </c>
      <c r="S120" s="13">
        <f>G120-M120</f>
        <v/>
      </c>
      <c r="T120" s="13">
        <f>SUM(B120:G120)-SUM(N119:S119)</f>
        <v/>
      </c>
    </row>
    <row r="121">
      <c r="A121" t="n">
        <v>110</v>
      </c>
      <c r="B121" s="13">
        <f>IF(N120&gt;0.005,N120*(1+$D$2/12),0)</f>
        <v/>
      </c>
      <c r="C121" s="13">
        <f>IF(O120&gt;0.005,O120*(1+$D$3/12),0)</f>
        <v/>
      </c>
      <c r="D121" s="13">
        <f>IF(P120&gt;0.005,P120*(1+$D$4/12),0)</f>
        <v/>
      </c>
      <c r="E121" s="13">
        <f>IF(Q120&gt;0.005,Q120*(1+$D$5/12),0)</f>
        <v/>
      </c>
      <c r="F121" s="13">
        <f>IF(R120&gt;0.005,R120*(1+$D$6/12),0)</f>
        <v/>
      </c>
      <c r="G121" s="13">
        <f>IF(S120&gt;0.005,S120*(1+$D$7/12),0)</f>
        <v/>
      </c>
      <c r="H121" s="13">
        <f>MIN(B121,MAX(0,'Your debts'!$B$9-0-(MIN($E$3,C121)+MIN($E$4,D121)+MIN($E$5,E121)+MIN($E$6,F121)+MIN($E$7,G121))))</f>
        <v/>
      </c>
      <c r="I121" s="13">
        <f>MIN(C121,MAX(0,'Your debts'!$B$9-SUM(H121:H121)-(MIN($E$4,D121)+MIN($E$5,E121)+MIN($E$6,F121)+MIN($E$7,G121))))</f>
        <v/>
      </c>
      <c r="J121" s="13">
        <f>MIN(D121,MAX(0,'Your debts'!$B$9-SUM(H121:I121)-(MIN($E$5,E121)+MIN($E$6,F121)+MIN($E$7,G121))))</f>
        <v/>
      </c>
      <c r="K121" s="13">
        <f>MIN(E121,MAX(0,'Your debts'!$B$9-SUM(H121:J121)-(MIN($E$6,F121)+MIN($E$7,G121))))</f>
        <v/>
      </c>
      <c r="L121" s="13">
        <f>MIN(F121,MAX(0,'Your debts'!$B$9-SUM(H121:K121)-(MIN($E$7,G121))))</f>
        <v/>
      </c>
      <c r="M121" s="13">
        <f>MIN(G121,MAX(0,'Your debts'!$B$9-SUM(H121:L121)-(0)))</f>
        <v/>
      </c>
      <c r="N121" s="13">
        <f>B121-H121</f>
        <v/>
      </c>
      <c r="O121" s="13">
        <f>C121-I121</f>
        <v/>
      </c>
      <c r="P121" s="13">
        <f>D121-J121</f>
        <v/>
      </c>
      <c r="Q121" s="13">
        <f>E121-K121</f>
        <v/>
      </c>
      <c r="R121" s="13">
        <f>F121-L121</f>
        <v/>
      </c>
      <c r="S121" s="13">
        <f>G121-M121</f>
        <v/>
      </c>
      <c r="T121" s="13">
        <f>SUM(B121:G121)-SUM(N120:S120)</f>
        <v/>
      </c>
    </row>
    <row r="122">
      <c r="A122" t="n">
        <v>111</v>
      </c>
      <c r="B122" s="13">
        <f>IF(N121&gt;0.005,N121*(1+$D$2/12),0)</f>
        <v/>
      </c>
      <c r="C122" s="13">
        <f>IF(O121&gt;0.005,O121*(1+$D$3/12),0)</f>
        <v/>
      </c>
      <c r="D122" s="13">
        <f>IF(P121&gt;0.005,P121*(1+$D$4/12),0)</f>
        <v/>
      </c>
      <c r="E122" s="13">
        <f>IF(Q121&gt;0.005,Q121*(1+$D$5/12),0)</f>
        <v/>
      </c>
      <c r="F122" s="13">
        <f>IF(R121&gt;0.005,R121*(1+$D$6/12),0)</f>
        <v/>
      </c>
      <c r="G122" s="13">
        <f>IF(S121&gt;0.005,S121*(1+$D$7/12),0)</f>
        <v/>
      </c>
      <c r="H122" s="13">
        <f>MIN(B122,MAX(0,'Your debts'!$B$9-0-(MIN($E$3,C122)+MIN($E$4,D122)+MIN($E$5,E122)+MIN($E$6,F122)+MIN($E$7,G122))))</f>
        <v/>
      </c>
      <c r="I122" s="13">
        <f>MIN(C122,MAX(0,'Your debts'!$B$9-SUM(H122:H122)-(MIN($E$4,D122)+MIN($E$5,E122)+MIN($E$6,F122)+MIN($E$7,G122))))</f>
        <v/>
      </c>
      <c r="J122" s="13">
        <f>MIN(D122,MAX(0,'Your debts'!$B$9-SUM(H122:I122)-(MIN($E$5,E122)+MIN($E$6,F122)+MIN($E$7,G122))))</f>
        <v/>
      </c>
      <c r="K122" s="13">
        <f>MIN(E122,MAX(0,'Your debts'!$B$9-SUM(H122:J122)-(MIN($E$6,F122)+MIN($E$7,G122))))</f>
        <v/>
      </c>
      <c r="L122" s="13">
        <f>MIN(F122,MAX(0,'Your debts'!$B$9-SUM(H122:K122)-(MIN($E$7,G122))))</f>
        <v/>
      </c>
      <c r="M122" s="13">
        <f>MIN(G122,MAX(0,'Your debts'!$B$9-SUM(H122:L122)-(0)))</f>
        <v/>
      </c>
      <c r="N122" s="13">
        <f>B122-H122</f>
        <v/>
      </c>
      <c r="O122" s="13">
        <f>C122-I122</f>
        <v/>
      </c>
      <c r="P122" s="13">
        <f>D122-J122</f>
        <v/>
      </c>
      <c r="Q122" s="13">
        <f>E122-K122</f>
        <v/>
      </c>
      <c r="R122" s="13">
        <f>F122-L122</f>
        <v/>
      </c>
      <c r="S122" s="13">
        <f>G122-M122</f>
        <v/>
      </c>
      <c r="T122" s="13">
        <f>SUM(B122:G122)-SUM(N121:S121)</f>
        <v/>
      </c>
    </row>
    <row r="123">
      <c r="A123" t="n">
        <v>112</v>
      </c>
      <c r="B123" s="13">
        <f>IF(N122&gt;0.005,N122*(1+$D$2/12),0)</f>
        <v/>
      </c>
      <c r="C123" s="13">
        <f>IF(O122&gt;0.005,O122*(1+$D$3/12),0)</f>
        <v/>
      </c>
      <c r="D123" s="13">
        <f>IF(P122&gt;0.005,P122*(1+$D$4/12),0)</f>
        <v/>
      </c>
      <c r="E123" s="13">
        <f>IF(Q122&gt;0.005,Q122*(1+$D$5/12),0)</f>
        <v/>
      </c>
      <c r="F123" s="13">
        <f>IF(R122&gt;0.005,R122*(1+$D$6/12),0)</f>
        <v/>
      </c>
      <c r="G123" s="13">
        <f>IF(S122&gt;0.005,S122*(1+$D$7/12),0)</f>
        <v/>
      </c>
      <c r="H123" s="13">
        <f>MIN(B123,MAX(0,'Your debts'!$B$9-0-(MIN($E$3,C123)+MIN($E$4,D123)+MIN($E$5,E123)+MIN($E$6,F123)+MIN($E$7,G123))))</f>
        <v/>
      </c>
      <c r="I123" s="13">
        <f>MIN(C123,MAX(0,'Your debts'!$B$9-SUM(H123:H123)-(MIN($E$4,D123)+MIN($E$5,E123)+MIN($E$6,F123)+MIN($E$7,G123))))</f>
        <v/>
      </c>
      <c r="J123" s="13">
        <f>MIN(D123,MAX(0,'Your debts'!$B$9-SUM(H123:I123)-(MIN($E$5,E123)+MIN($E$6,F123)+MIN($E$7,G123))))</f>
        <v/>
      </c>
      <c r="K123" s="13">
        <f>MIN(E123,MAX(0,'Your debts'!$B$9-SUM(H123:J123)-(MIN($E$6,F123)+MIN($E$7,G123))))</f>
        <v/>
      </c>
      <c r="L123" s="13">
        <f>MIN(F123,MAX(0,'Your debts'!$B$9-SUM(H123:K123)-(MIN($E$7,G123))))</f>
        <v/>
      </c>
      <c r="M123" s="13">
        <f>MIN(G123,MAX(0,'Your debts'!$B$9-SUM(H123:L123)-(0)))</f>
        <v/>
      </c>
      <c r="N123" s="13">
        <f>B123-H123</f>
        <v/>
      </c>
      <c r="O123" s="13">
        <f>C123-I123</f>
        <v/>
      </c>
      <c r="P123" s="13">
        <f>D123-J123</f>
        <v/>
      </c>
      <c r="Q123" s="13">
        <f>E123-K123</f>
        <v/>
      </c>
      <c r="R123" s="13">
        <f>F123-L123</f>
        <v/>
      </c>
      <c r="S123" s="13">
        <f>G123-M123</f>
        <v/>
      </c>
      <c r="T123" s="13">
        <f>SUM(B123:G123)-SUM(N122:S122)</f>
        <v/>
      </c>
    </row>
    <row r="124">
      <c r="A124" t="n">
        <v>113</v>
      </c>
      <c r="B124" s="13">
        <f>IF(N123&gt;0.005,N123*(1+$D$2/12),0)</f>
        <v/>
      </c>
      <c r="C124" s="13">
        <f>IF(O123&gt;0.005,O123*(1+$D$3/12),0)</f>
        <v/>
      </c>
      <c r="D124" s="13">
        <f>IF(P123&gt;0.005,P123*(1+$D$4/12),0)</f>
        <v/>
      </c>
      <c r="E124" s="13">
        <f>IF(Q123&gt;0.005,Q123*(1+$D$5/12),0)</f>
        <v/>
      </c>
      <c r="F124" s="13">
        <f>IF(R123&gt;0.005,R123*(1+$D$6/12),0)</f>
        <v/>
      </c>
      <c r="G124" s="13">
        <f>IF(S123&gt;0.005,S123*(1+$D$7/12),0)</f>
        <v/>
      </c>
      <c r="H124" s="13">
        <f>MIN(B124,MAX(0,'Your debts'!$B$9-0-(MIN($E$3,C124)+MIN($E$4,D124)+MIN($E$5,E124)+MIN($E$6,F124)+MIN($E$7,G124))))</f>
        <v/>
      </c>
      <c r="I124" s="13">
        <f>MIN(C124,MAX(0,'Your debts'!$B$9-SUM(H124:H124)-(MIN($E$4,D124)+MIN($E$5,E124)+MIN($E$6,F124)+MIN($E$7,G124))))</f>
        <v/>
      </c>
      <c r="J124" s="13">
        <f>MIN(D124,MAX(0,'Your debts'!$B$9-SUM(H124:I124)-(MIN($E$5,E124)+MIN($E$6,F124)+MIN($E$7,G124))))</f>
        <v/>
      </c>
      <c r="K124" s="13">
        <f>MIN(E124,MAX(0,'Your debts'!$B$9-SUM(H124:J124)-(MIN($E$6,F124)+MIN($E$7,G124))))</f>
        <v/>
      </c>
      <c r="L124" s="13">
        <f>MIN(F124,MAX(0,'Your debts'!$B$9-SUM(H124:K124)-(MIN($E$7,G124))))</f>
        <v/>
      </c>
      <c r="M124" s="13">
        <f>MIN(G124,MAX(0,'Your debts'!$B$9-SUM(H124:L124)-(0)))</f>
        <v/>
      </c>
      <c r="N124" s="13">
        <f>B124-H124</f>
        <v/>
      </c>
      <c r="O124" s="13">
        <f>C124-I124</f>
        <v/>
      </c>
      <c r="P124" s="13">
        <f>D124-J124</f>
        <v/>
      </c>
      <c r="Q124" s="13">
        <f>E124-K124</f>
        <v/>
      </c>
      <c r="R124" s="13">
        <f>F124-L124</f>
        <v/>
      </c>
      <c r="S124" s="13">
        <f>G124-M124</f>
        <v/>
      </c>
      <c r="T124" s="13">
        <f>SUM(B124:G124)-SUM(N123:S123)</f>
        <v/>
      </c>
    </row>
    <row r="125">
      <c r="A125" t="n">
        <v>114</v>
      </c>
      <c r="B125" s="13">
        <f>IF(N124&gt;0.005,N124*(1+$D$2/12),0)</f>
        <v/>
      </c>
      <c r="C125" s="13">
        <f>IF(O124&gt;0.005,O124*(1+$D$3/12),0)</f>
        <v/>
      </c>
      <c r="D125" s="13">
        <f>IF(P124&gt;0.005,P124*(1+$D$4/12),0)</f>
        <v/>
      </c>
      <c r="E125" s="13">
        <f>IF(Q124&gt;0.005,Q124*(1+$D$5/12),0)</f>
        <v/>
      </c>
      <c r="F125" s="13">
        <f>IF(R124&gt;0.005,R124*(1+$D$6/12),0)</f>
        <v/>
      </c>
      <c r="G125" s="13">
        <f>IF(S124&gt;0.005,S124*(1+$D$7/12),0)</f>
        <v/>
      </c>
      <c r="H125" s="13">
        <f>MIN(B125,MAX(0,'Your debts'!$B$9-0-(MIN($E$3,C125)+MIN($E$4,D125)+MIN($E$5,E125)+MIN($E$6,F125)+MIN($E$7,G125))))</f>
        <v/>
      </c>
      <c r="I125" s="13">
        <f>MIN(C125,MAX(0,'Your debts'!$B$9-SUM(H125:H125)-(MIN($E$4,D125)+MIN($E$5,E125)+MIN($E$6,F125)+MIN($E$7,G125))))</f>
        <v/>
      </c>
      <c r="J125" s="13">
        <f>MIN(D125,MAX(0,'Your debts'!$B$9-SUM(H125:I125)-(MIN($E$5,E125)+MIN($E$6,F125)+MIN($E$7,G125))))</f>
        <v/>
      </c>
      <c r="K125" s="13">
        <f>MIN(E125,MAX(0,'Your debts'!$B$9-SUM(H125:J125)-(MIN($E$6,F125)+MIN($E$7,G125))))</f>
        <v/>
      </c>
      <c r="L125" s="13">
        <f>MIN(F125,MAX(0,'Your debts'!$B$9-SUM(H125:K125)-(MIN($E$7,G125))))</f>
        <v/>
      </c>
      <c r="M125" s="13">
        <f>MIN(G125,MAX(0,'Your debts'!$B$9-SUM(H125:L125)-(0)))</f>
        <v/>
      </c>
      <c r="N125" s="13">
        <f>B125-H125</f>
        <v/>
      </c>
      <c r="O125" s="13">
        <f>C125-I125</f>
        <v/>
      </c>
      <c r="P125" s="13">
        <f>D125-J125</f>
        <v/>
      </c>
      <c r="Q125" s="13">
        <f>E125-K125</f>
        <v/>
      </c>
      <c r="R125" s="13">
        <f>F125-L125</f>
        <v/>
      </c>
      <c r="S125" s="13">
        <f>G125-M125</f>
        <v/>
      </c>
      <c r="T125" s="13">
        <f>SUM(B125:G125)-SUM(N124:S124)</f>
        <v/>
      </c>
    </row>
    <row r="126">
      <c r="A126" t="n">
        <v>115</v>
      </c>
      <c r="B126" s="13">
        <f>IF(N125&gt;0.005,N125*(1+$D$2/12),0)</f>
        <v/>
      </c>
      <c r="C126" s="13">
        <f>IF(O125&gt;0.005,O125*(1+$D$3/12),0)</f>
        <v/>
      </c>
      <c r="D126" s="13">
        <f>IF(P125&gt;0.005,P125*(1+$D$4/12),0)</f>
        <v/>
      </c>
      <c r="E126" s="13">
        <f>IF(Q125&gt;0.005,Q125*(1+$D$5/12),0)</f>
        <v/>
      </c>
      <c r="F126" s="13">
        <f>IF(R125&gt;0.005,R125*(1+$D$6/12),0)</f>
        <v/>
      </c>
      <c r="G126" s="13">
        <f>IF(S125&gt;0.005,S125*(1+$D$7/12),0)</f>
        <v/>
      </c>
      <c r="H126" s="13">
        <f>MIN(B126,MAX(0,'Your debts'!$B$9-0-(MIN($E$3,C126)+MIN($E$4,D126)+MIN($E$5,E126)+MIN($E$6,F126)+MIN($E$7,G126))))</f>
        <v/>
      </c>
      <c r="I126" s="13">
        <f>MIN(C126,MAX(0,'Your debts'!$B$9-SUM(H126:H126)-(MIN($E$4,D126)+MIN($E$5,E126)+MIN($E$6,F126)+MIN($E$7,G126))))</f>
        <v/>
      </c>
      <c r="J126" s="13">
        <f>MIN(D126,MAX(0,'Your debts'!$B$9-SUM(H126:I126)-(MIN($E$5,E126)+MIN($E$6,F126)+MIN($E$7,G126))))</f>
        <v/>
      </c>
      <c r="K126" s="13">
        <f>MIN(E126,MAX(0,'Your debts'!$B$9-SUM(H126:J126)-(MIN($E$6,F126)+MIN($E$7,G126))))</f>
        <v/>
      </c>
      <c r="L126" s="13">
        <f>MIN(F126,MAX(0,'Your debts'!$B$9-SUM(H126:K126)-(MIN($E$7,G126))))</f>
        <v/>
      </c>
      <c r="M126" s="13">
        <f>MIN(G126,MAX(0,'Your debts'!$B$9-SUM(H126:L126)-(0)))</f>
        <v/>
      </c>
      <c r="N126" s="13">
        <f>B126-H126</f>
        <v/>
      </c>
      <c r="O126" s="13">
        <f>C126-I126</f>
        <v/>
      </c>
      <c r="P126" s="13">
        <f>D126-J126</f>
        <v/>
      </c>
      <c r="Q126" s="13">
        <f>E126-K126</f>
        <v/>
      </c>
      <c r="R126" s="13">
        <f>F126-L126</f>
        <v/>
      </c>
      <c r="S126" s="13">
        <f>G126-M126</f>
        <v/>
      </c>
      <c r="T126" s="13">
        <f>SUM(B126:G126)-SUM(N125:S125)</f>
        <v/>
      </c>
    </row>
    <row r="127">
      <c r="A127" t="n">
        <v>116</v>
      </c>
      <c r="B127" s="13">
        <f>IF(N126&gt;0.005,N126*(1+$D$2/12),0)</f>
        <v/>
      </c>
      <c r="C127" s="13">
        <f>IF(O126&gt;0.005,O126*(1+$D$3/12),0)</f>
        <v/>
      </c>
      <c r="D127" s="13">
        <f>IF(P126&gt;0.005,P126*(1+$D$4/12),0)</f>
        <v/>
      </c>
      <c r="E127" s="13">
        <f>IF(Q126&gt;0.005,Q126*(1+$D$5/12),0)</f>
        <v/>
      </c>
      <c r="F127" s="13">
        <f>IF(R126&gt;0.005,R126*(1+$D$6/12),0)</f>
        <v/>
      </c>
      <c r="G127" s="13">
        <f>IF(S126&gt;0.005,S126*(1+$D$7/12),0)</f>
        <v/>
      </c>
      <c r="H127" s="13">
        <f>MIN(B127,MAX(0,'Your debts'!$B$9-0-(MIN($E$3,C127)+MIN($E$4,D127)+MIN($E$5,E127)+MIN($E$6,F127)+MIN($E$7,G127))))</f>
        <v/>
      </c>
      <c r="I127" s="13">
        <f>MIN(C127,MAX(0,'Your debts'!$B$9-SUM(H127:H127)-(MIN($E$4,D127)+MIN($E$5,E127)+MIN($E$6,F127)+MIN($E$7,G127))))</f>
        <v/>
      </c>
      <c r="J127" s="13">
        <f>MIN(D127,MAX(0,'Your debts'!$B$9-SUM(H127:I127)-(MIN($E$5,E127)+MIN($E$6,F127)+MIN($E$7,G127))))</f>
        <v/>
      </c>
      <c r="K127" s="13">
        <f>MIN(E127,MAX(0,'Your debts'!$B$9-SUM(H127:J127)-(MIN($E$6,F127)+MIN($E$7,G127))))</f>
        <v/>
      </c>
      <c r="L127" s="13">
        <f>MIN(F127,MAX(0,'Your debts'!$B$9-SUM(H127:K127)-(MIN($E$7,G127))))</f>
        <v/>
      </c>
      <c r="M127" s="13">
        <f>MIN(G127,MAX(0,'Your debts'!$B$9-SUM(H127:L127)-(0)))</f>
        <v/>
      </c>
      <c r="N127" s="13">
        <f>B127-H127</f>
        <v/>
      </c>
      <c r="O127" s="13">
        <f>C127-I127</f>
        <v/>
      </c>
      <c r="P127" s="13">
        <f>D127-J127</f>
        <v/>
      </c>
      <c r="Q127" s="13">
        <f>E127-K127</f>
        <v/>
      </c>
      <c r="R127" s="13">
        <f>F127-L127</f>
        <v/>
      </c>
      <c r="S127" s="13">
        <f>G127-M127</f>
        <v/>
      </c>
      <c r="T127" s="13">
        <f>SUM(B127:G127)-SUM(N126:S126)</f>
        <v/>
      </c>
    </row>
    <row r="128">
      <c r="A128" t="n">
        <v>117</v>
      </c>
      <c r="B128" s="13">
        <f>IF(N127&gt;0.005,N127*(1+$D$2/12),0)</f>
        <v/>
      </c>
      <c r="C128" s="13">
        <f>IF(O127&gt;0.005,O127*(1+$D$3/12),0)</f>
        <v/>
      </c>
      <c r="D128" s="13">
        <f>IF(P127&gt;0.005,P127*(1+$D$4/12),0)</f>
        <v/>
      </c>
      <c r="E128" s="13">
        <f>IF(Q127&gt;0.005,Q127*(1+$D$5/12),0)</f>
        <v/>
      </c>
      <c r="F128" s="13">
        <f>IF(R127&gt;0.005,R127*(1+$D$6/12),0)</f>
        <v/>
      </c>
      <c r="G128" s="13">
        <f>IF(S127&gt;0.005,S127*(1+$D$7/12),0)</f>
        <v/>
      </c>
      <c r="H128" s="13">
        <f>MIN(B128,MAX(0,'Your debts'!$B$9-0-(MIN($E$3,C128)+MIN($E$4,D128)+MIN($E$5,E128)+MIN($E$6,F128)+MIN($E$7,G128))))</f>
        <v/>
      </c>
      <c r="I128" s="13">
        <f>MIN(C128,MAX(0,'Your debts'!$B$9-SUM(H128:H128)-(MIN($E$4,D128)+MIN($E$5,E128)+MIN($E$6,F128)+MIN($E$7,G128))))</f>
        <v/>
      </c>
      <c r="J128" s="13">
        <f>MIN(D128,MAX(0,'Your debts'!$B$9-SUM(H128:I128)-(MIN($E$5,E128)+MIN($E$6,F128)+MIN($E$7,G128))))</f>
        <v/>
      </c>
      <c r="K128" s="13">
        <f>MIN(E128,MAX(0,'Your debts'!$B$9-SUM(H128:J128)-(MIN($E$6,F128)+MIN($E$7,G128))))</f>
        <v/>
      </c>
      <c r="L128" s="13">
        <f>MIN(F128,MAX(0,'Your debts'!$B$9-SUM(H128:K128)-(MIN($E$7,G128))))</f>
        <v/>
      </c>
      <c r="M128" s="13">
        <f>MIN(G128,MAX(0,'Your debts'!$B$9-SUM(H128:L128)-(0)))</f>
        <v/>
      </c>
      <c r="N128" s="13">
        <f>B128-H128</f>
        <v/>
      </c>
      <c r="O128" s="13">
        <f>C128-I128</f>
        <v/>
      </c>
      <c r="P128" s="13">
        <f>D128-J128</f>
        <v/>
      </c>
      <c r="Q128" s="13">
        <f>E128-K128</f>
        <v/>
      </c>
      <c r="R128" s="13">
        <f>F128-L128</f>
        <v/>
      </c>
      <c r="S128" s="13">
        <f>G128-M128</f>
        <v/>
      </c>
      <c r="T128" s="13">
        <f>SUM(B128:G128)-SUM(N127:S127)</f>
        <v/>
      </c>
    </row>
    <row r="129">
      <c r="A129" t="n">
        <v>118</v>
      </c>
      <c r="B129" s="13">
        <f>IF(N128&gt;0.005,N128*(1+$D$2/12),0)</f>
        <v/>
      </c>
      <c r="C129" s="13">
        <f>IF(O128&gt;0.005,O128*(1+$D$3/12),0)</f>
        <v/>
      </c>
      <c r="D129" s="13">
        <f>IF(P128&gt;0.005,P128*(1+$D$4/12),0)</f>
        <v/>
      </c>
      <c r="E129" s="13">
        <f>IF(Q128&gt;0.005,Q128*(1+$D$5/12),0)</f>
        <v/>
      </c>
      <c r="F129" s="13">
        <f>IF(R128&gt;0.005,R128*(1+$D$6/12),0)</f>
        <v/>
      </c>
      <c r="G129" s="13">
        <f>IF(S128&gt;0.005,S128*(1+$D$7/12),0)</f>
        <v/>
      </c>
      <c r="H129" s="13">
        <f>MIN(B129,MAX(0,'Your debts'!$B$9-0-(MIN($E$3,C129)+MIN($E$4,D129)+MIN($E$5,E129)+MIN($E$6,F129)+MIN($E$7,G129))))</f>
        <v/>
      </c>
      <c r="I129" s="13">
        <f>MIN(C129,MAX(0,'Your debts'!$B$9-SUM(H129:H129)-(MIN($E$4,D129)+MIN($E$5,E129)+MIN($E$6,F129)+MIN($E$7,G129))))</f>
        <v/>
      </c>
      <c r="J129" s="13">
        <f>MIN(D129,MAX(0,'Your debts'!$B$9-SUM(H129:I129)-(MIN($E$5,E129)+MIN($E$6,F129)+MIN($E$7,G129))))</f>
        <v/>
      </c>
      <c r="K129" s="13">
        <f>MIN(E129,MAX(0,'Your debts'!$B$9-SUM(H129:J129)-(MIN($E$6,F129)+MIN($E$7,G129))))</f>
        <v/>
      </c>
      <c r="L129" s="13">
        <f>MIN(F129,MAX(0,'Your debts'!$B$9-SUM(H129:K129)-(MIN($E$7,G129))))</f>
        <v/>
      </c>
      <c r="M129" s="13">
        <f>MIN(G129,MAX(0,'Your debts'!$B$9-SUM(H129:L129)-(0)))</f>
        <v/>
      </c>
      <c r="N129" s="13">
        <f>B129-H129</f>
        <v/>
      </c>
      <c r="O129" s="13">
        <f>C129-I129</f>
        <v/>
      </c>
      <c r="P129" s="13">
        <f>D129-J129</f>
        <v/>
      </c>
      <c r="Q129" s="13">
        <f>E129-K129</f>
        <v/>
      </c>
      <c r="R129" s="13">
        <f>F129-L129</f>
        <v/>
      </c>
      <c r="S129" s="13">
        <f>G129-M129</f>
        <v/>
      </c>
      <c r="T129" s="13">
        <f>SUM(B129:G129)-SUM(N128:S128)</f>
        <v/>
      </c>
    </row>
    <row r="130">
      <c r="A130" t="n">
        <v>119</v>
      </c>
      <c r="B130" s="13">
        <f>IF(N129&gt;0.005,N129*(1+$D$2/12),0)</f>
        <v/>
      </c>
      <c r="C130" s="13">
        <f>IF(O129&gt;0.005,O129*(1+$D$3/12),0)</f>
        <v/>
      </c>
      <c r="D130" s="13">
        <f>IF(P129&gt;0.005,P129*(1+$D$4/12),0)</f>
        <v/>
      </c>
      <c r="E130" s="13">
        <f>IF(Q129&gt;0.005,Q129*(1+$D$5/12),0)</f>
        <v/>
      </c>
      <c r="F130" s="13">
        <f>IF(R129&gt;0.005,R129*(1+$D$6/12),0)</f>
        <v/>
      </c>
      <c r="G130" s="13">
        <f>IF(S129&gt;0.005,S129*(1+$D$7/12),0)</f>
        <v/>
      </c>
      <c r="H130" s="13">
        <f>MIN(B130,MAX(0,'Your debts'!$B$9-0-(MIN($E$3,C130)+MIN($E$4,D130)+MIN($E$5,E130)+MIN($E$6,F130)+MIN($E$7,G130))))</f>
        <v/>
      </c>
      <c r="I130" s="13">
        <f>MIN(C130,MAX(0,'Your debts'!$B$9-SUM(H130:H130)-(MIN($E$4,D130)+MIN($E$5,E130)+MIN($E$6,F130)+MIN($E$7,G130))))</f>
        <v/>
      </c>
      <c r="J130" s="13">
        <f>MIN(D130,MAX(0,'Your debts'!$B$9-SUM(H130:I130)-(MIN($E$5,E130)+MIN($E$6,F130)+MIN($E$7,G130))))</f>
        <v/>
      </c>
      <c r="K130" s="13">
        <f>MIN(E130,MAX(0,'Your debts'!$B$9-SUM(H130:J130)-(MIN($E$6,F130)+MIN($E$7,G130))))</f>
        <v/>
      </c>
      <c r="L130" s="13">
        <f>MIN(F130,MAX(0,'Your debts'!$B$9-SUM(H130:K130)-(MIN($E$7,G130))))</f>
        <v/>
      </c>
      <c r="M130" s="13">
        <f>MIN(G130,MAX(0,'Your debts'!$B$9-SUM(H130:L130)-(0)))</f>
        <v/>
      </c>
      <c r="N130" s="13">
        <f>B130-H130</f>
        <v/>
      </c>
      <c r="O130" s="13">
        <f>C130-I130</f>
        <v/>
      </c>
      <c r="P130" s="13">
        <f>D130-J130</f>
        <v/>
      </c>
      <c r="Q130" s="13">
        <f>E130-K130</f>
        <v/>
      </c>
      <c r="R130" s="13">
        <f>F130-L130</f>
        <v/>
      </c>
      <c r="S130" s="13">
        <f>G130-M130</f>
        <v/>
      </c>
      <c r="T130" s="13">
        <f>SUM(B130:G130)-SUM(N129:S129)</f>
        <v/>
      </c>
    </row>
    <row r="131">
      <c r="A131" t="n">
        <v>120</v>
      </c>
      <c r="B131" s="13">
        <f>IF(N130&gt;0.005,N130*(1+$D$2/12),0)</f>
        <v/>
      </c>
      <c r="C131" s="13">
        <f>IF(O130&gt;0.005,O130*(1+$D$3/12),0)</f>
        <v/>
      </c>
      <c r="D131" s="13">
        <f>IF(P130&gt;0.005,P130*(1+$D$4/12),0)</f>
        <v/>
      </c>
      <c r="E131" s="13">
        <f>IF(Q130&gt;0.005,Q130*(1+$D$5/12),0)</f>
        <v/>
      </c>
      <c r="F131" s="13">
        <f>IF(R130&gt;0.005,R130*(1+$D$6/12),0)</f>
        <v/>
      </c>
      <c r="G131" s="13">
        <f>IF(S130&gt;0.005,S130*(1+$D$7/12),0)</f>
        <v/>
      </c>
      <c r="H131" s="13">
        <f>MIN(B131,MAX(0,'Your debts'!$B$9-0-(MIN($E$3,C131)+MIN($E$4,D131)+MIN($E$5,E131)+MIN($E$6,F131)+MIN($E$7,G131))))</f>
        <v/>
      </c>
      <c r="I131" s="13">
        <f>MIN(C131,MAX(0,'Your debts'!$B$9-SUM(H131:H131)-(MIN($E$4,D131)+MIN($E$5,E131)+MIN($E$6,F131)+MIN($E$7,G131))))</f>
        <v/>
      </c>
      <c r="J131" s="13">
        <f>MIN(D131,MAX(0,'Your debts'!$B$9-SUM(H131:I131)-(MIN($E$5,E131)+MIN($E$6,F131)+MIN($E$7,G131))))</f>
        <v/>
      </c>
      <c r="K131" s="13">
        <f>MIN(E131,MAX(0,'Your debts'!$B$9-SUM(H131:J131)-(MIN($E$6,F131)+MIN($E$7,G131))))</f>
        <v/>
      </c>
      <c r="L131" s="13">
        <f>MIN(F131,MAX(0,'Your debts'!$B$9-SUM(H131:K131)-(MIN($E$7,G131))))</f>
        <v/>
      </c>
      <c r="M131" s="13">
        <f>MIN(G131,MAX(0,'Your debts'!$B$9-SUM(H131:L131)-(0)))</f>
        <v/>
      </c>
      <c r="N131" s="13">
        <f>B131-H131</f>
        <v/>
      </c>
      <c r="O131" s="13">
        <f>C131-I131</f>
        <v/>
      </c>
      <c r="P131" s="13">
        <f>D131-J131</f>
        <v/>
      </c>
      <c r="Q131" s="13">
        <f>E131-K131</f>
        <v/>
      </c>
      <c r="R131" s="13">
        <f>F131-L131</f>
        <v/>
      </c>
      <c r="S131" s="13">
        <f>G131-M131</f>
        <v/>
      </c>
      <c r="T131" s="13">
        <f>SUM(B131:G131)-SUM(N130:S130)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T131"/>
  <sheetViews>
    <sheetView workbookViewId="0">
      <pane xSplit="1" ySplit="11" topLeftCell="B12" activePane="bottomRight" state="frozen"/>
      <selection pane="topRight"/>
      <selection pane="bottomLeft"/>
      <selection pane="bottomRight" activeCell="A1" sqref="A1"/>
    </sheetView>
  </sheetViews>
  <sheetFormatPr baseColWidth="8" defaultRowHeight="15"/>
  <cols>
    <col width="16" customWidth="1" min="1" max="1"/>
    <col width="22" customWidth="1" min="2" max="2"/>
    <col width="14" customWidth="1" min="3" max="3"/>
    <col width="10" customWidth="1" min="4" max="4"/>
    <col width="12" customWidth="1" min="5" max="5"/>
    <col width="16" customWidth="1" min="6" max="6"/>
    <col width="14" customWidth="1" min="7" max="7"/>
  </cols>
  <sheetData>
    <row r="1">
      <c r="A1" s="3" t="inlineStr">
        <is>
          <t>Slot (pay order)</t>
        </is>
      </c>
      <c r="B1" s="3" t="inlineStr">
        <is>
          <t>Debt</t>
        </is>
      </c>
      <c r="C1" s="3" t="inlineStr">
        <is>
          <t>Start balance</t>
        </is>
      </c>
      <c r="D1" s="3" t="inlineStr">
        <is>
          <t>Rate</t>
        </is>
      </c>
      <c r="E1" s="3" t="inlineStr">
        <is>
          <t>Minimum</t>
        </is>
      </c>
      <c r="F1" s="3" t="inlineStr">
        <is>
          <t>Cleared in month</t>
        </is>
      </c>
      <c r="G1" s="3" t="inlineStr">
        <is>
          <t>Interest paid</t>
        </is>
      </c>
    </row>
    <row r="2">
      <c r="A2" s="7" t="n">
        <v>1</v>
      </c>
      <c r="B2" s="7">
        <f>IFERROR(INDEX('Your debts'!$A$2:$A$7,MATCH(1,'Your debts'!$F$2:$F$7,0)),"")</f>
        <v/>
      </c>
      <c r="C2" s="9">
        <f>IFERROR(INDEX('Your debts'!$B$2:$B$7,MATCH(1,'Your debts'!$F$2:$F$7,0)),0)</f>
        <v/>
      </c>
      <c r="D2" s="11">
        <f>IFERROR(INDEX('Your debts'!$C$2:$C$7,MATCH(1,'Your debts'!$F$2:$F$7,0)),0)</f>
        <v/>
      </c>
      <c r="E2" s="9">
        <f>IFERROR(INDEX('Your debts'!$D$2:$D$7,MATCH(1,'Your debts'!$F$2:$F$7,0)),0)</f>
        <v/>
      </c>
      <c r="F2" s="12">
        <f>IF(C2&gt;0,COUNTIF(N12:N131,"&gt;0.005")+1,"")</f>
        <v/>
      </c>
      <c r="G2" s="13">
        <f>IF(C2&gt;0,SUM(H12:H131)-C2,"")</f>
        <v/>
      </c>
    </row>
    <row r="3">
      <c r="A3" s="7" t="n">
        <v>2</v>
      </c>
      <c r="B3" s="7">
        <f>IFERROR(INDEX('Your debts'!$A$2:$A$7,MATCH(2,'Your debts'!$F$2:$F$7,0)),"")</f>
        <v/>
      </c>
      <c r="C3" s="9">
        <f>IFERROR(INDEX('Your debts'!$B$2:$B$7,MATCH(2,'Your debts'!$F$2:$F$7,0)),0)</f>
        <v/>
      </c>
      <c r="D3" s="11">
        <f>IFERROR(INDEX('Your debts'!$C$2:$C$7,MATCH(2,'Your debts'!$F$2:$F$7,0)),0)</f>
        <v/>
      </c>
      <c r="E3" s="9">
        <f>IFERROR(INDEX('Your debts'!$D$2:$D$7,MATCH(2,'Your debts'!$F$2:$F$7,0)),0)</f>
        <v/>
      </c>
      <c r="F3" s="12">
        <f>IF(C3&gt;0,COUNTIF(O12:O131,"&gt;0.005")+1,"")</f>
        <v/>
      </c>
      <c r="G3" s="13">
        <f>IF(C3&gt;0,SUM(I12:I131)-C3,"")</f>
        <v/>
      </c>
    </row>
    <row r="4">
      <c r="A4" s="7" t="n">
        <v>3</v>
      </c>
      <c r="B4" s="7">
        <f>IFERROR(INDEX('Your debts'!$A$2:$A$7,MATCH(3,'Your debts'!$F$2:$F$7,0)),"")</f>
        <v/>
      </c>
      <c r="C4" s="9">
        <f>IFERROR(INDEX('Your debts'!$B$2:$B$7,MATCH(3,'Your debts'!$F$2:$F$7,0)),0)</f>
        <v/>
      </c>
      <c r="D4" s="11">
        <f>IFERROR(INDEX('Your debts'!$C$2:$C$7,MATCH(3,'Your debts'!$F$2:$F$7,0)),0)</f>
        <v/>
      </c>
      <c r="E4" s="9">
        <f>IFERROR(INDEX('Your debts'!$D$2:$D$7,MATCH(3,'Your debts'!$F$2:$F$7,0)),0)</f>
        <v/>
      </c>
      <c r="F4" s="12">
        <f>IF(C4&gt;0,COUNTIF(P12:P131,"&gt;0.005")+1,"")</f>
        <v/>
      </c>
      <c r="G4" s="13">
        <f>IF(C4&gt;0,SUM(J12:J131)-C4,"")</f>
        <v/>
      </c>
    </row>
    <row r="5">
      <c r="A5" s="7" t="n">
        <v>4</v>
      </c>
      <c r="B5" s="7">
        <f>IFERROR(INDEX('Your debts'!$A$2:$A$7,MATCH(4,'Your debts'!$F$2:$F$7,0)),"")</f>
        <v/>
      </c>
      <c r="C5" s="9">
        <f>IFERROR(INDEX('Your debts'!$B$2:$B$7,MATCH(4,'Your debts'!$F$2:$F$7,0)),0)</f>
        <v/>
      </c>
      <c r="D5" s="11">
        <f>IFERROR(INDEX('Your debts'!$C$2:$C$7,MATCH(4,'Your debts'!$F$2:$F$7,0)),0)</f>
        <v/>
      </c>
      <c r="E5" s="9">
        <f>IFERROR(INDEX('Your debts'!$D$2:$D$7,MATCH(4,'Your debts'!$F$2:$F$7,0)),0)</f>
        <v/>
      </c>
      <c r="F5" s="12">
        <f>IF(C5&gt;0,COUNTIF(Q12:Q131,"&gt;0.005")+1,"")</f>
        <v/>
      </c>
      <c r="G5" s="13">
        <f>IF(C5&gt;0,SUM(K12:K131)-C5,"")</f>
        <v/>
      </c>
    </row>
    <row r="6">
      <c r="A6" s="7" t="n">
        <v>5</v>
      </c>
      <c r="B6" s="7">
        <f>IFERROR(INDEX('Your debts'!$A$2:$A$7,MATCH(5,'Your debts'!$F$2:$F$7,0)),"")</f>
        <v/>
      </c>
      <c r="C6" s="9">
        <f>IFERROR(INDEX('Your debts'!$B$2:$B$7,MATCH(5,'Your debts'!$F$2:$F$7,0)),0)</f>
        <v/>
      </c>
      <c r="D6" s="11">
        <f>IFERROR(INDEX('Your debts'!$C$2:$C$7,MATCH(5,'Your debts'!$F$2:$F$7,0)),0)</f>
        <v/>
      </c>
      <c r="E6" s="9">
        <f>IFERROR(INDEX('Your debts'!$D$2:$D$7,MATCH(5,'Your debts'!$F$2:$F$7,0)),0)</f>
        <v/>
      </c>
      <c r="F6" s="12">
        <f>IF(C6&gt;0,COUNTIF(R12:R131,"&gt;0.005")+1,"")</f>
        <v/>
      </c>
      <c r="G6" s="13">
        <f>IF(C6&gt;0,SUM(L12:L131)-C6,"")</f>
        <v/>
      </c>
    </row>
    <row r="7">
      <c r="A7" s="7" t="n">
        <v>6</v>
      </c>
      <c r="B7" s="7">
        <f>IFERROR(INDEX('Your debts'!$A$2:$A$7,MATCH(6,'Your debts'!$F$2:$F$7,0)),"")</f>
        <v/>
      </c>
      <c r="C7" s="9">
        <f>IFERROR(INDEX('Your debts'!$B$2:$B$7,MATCH(6,'Your debts'!$F$2:$F$7,0)),0)</f>
        <v/>
      </c>
      <c r="D7" s="11">
        <f>IFERROR(INDEX('Your debts'!$C$2:$C$7,MATCH(6,'Your debts'!$F$2:$F$7,0)),0)</f>
        <v/>
      </c>
      <c r="E7" s="9">
        <f>IFERROR(INDEX('Your debts'!$D$2:$D$7,MATCH(6,'Your debts'!$F$2:$F$7,0)),0)</f>
        <v/>
      </c>
      <c r="F7" s="12">
        <f>IF(C7&gt;0,COUNTIF(S12:S131,"&gt;0.005")+1,"")</f>
        <v/>
      </c>
      <c r="G7" s="13">
        <f>IF(C7&gt;0,SUM(M12:M131)-C7,"")</f>
        <v/>
      </c>
    </row>
    <row r="8">
      <c r="A8" s="8" t="inlineStr">
        <is>
          <t>Debt-free in month</t>
        </is>
      </c>
      <c r="F8" s="8">
        <f>MAX(F2:F7)</f>
        <v/>
      </c>
    </row>
    <row r="9">
      <c r="A9" s="8" t="inlineStr">
        <is>
          <t>Total interest</t>
        </is>
      </c>
      <c r="G9" s="14">
        <f>SUM(T12:T131)</f>
        <v/>
      </c>
    </row>
    <row r="11">
      <c r="A11" s="3" t="inlineStr">
        <is>
          <t>Month</t>
        </is>
      </c>
      <c r="B11" s="3" t="inlineStr">
        <is>
          <t>Owed 1</t>
        </is>
      </c>
      <c r="C11" s="3" t="inlineStr">
        <is>
          <t>Owed 2</t>
        </is>
      </c>
      <c r="D11" s="3" t="inlineStr">
        <is>
          <t>Owed 3</t>
        </is>
      </c>
      <c r="E11" s="3" t="inlineStr">
        <is>
          <t>Owed 4</t>
        </is>
      </c>
      <c r="F11" s="3" t="inlineStr">
        <is>
          <t>Owed 5</t>
        </is>
      </c>
      <c r="G11" s="3" t="inlineStr">
        <is>
          <t>Owed 6</t>
        </is>
      </c>
      <c r="H11" s="3" t="inlineStr">
        <is>
          <t>Pay 1</t>
        </is>
      </c>
      <c r="I11" s="3" t="inlineStr">
        <is>
          <t>Pay 2</t>
        </is>
      </c>
      <c r="J11" s="3" t="inlineStr">
        <is>
          <t>Pay 3</t>
        </is>
      </c>
      <c r="K11" s="3" t="inlineStr">
        <is>
          <t>Pay 4</t>
        </is>
      </c>
      <c r="L11" s="3" t="inlineStr">
        <is>
          <t>Pay 5</t>
        </is>
      </c>
      <c r="M11" s="3" t="inlineStr">
        <is>
          <t>Pay 6</t>
        </is>
      </c>
      <c r="N11" s="3" t="inlineStr">
        <is>
          <t>Balance 1</t>
        </is>
      </c>
      <c r="O11" s="3" t="inlineStr">
        <is>
          <t>Balance 2</t>
        </is>
      </c>
      <c r="P11" s="3" t="inlineStr">
        <is>
          <t>Balance 3</t>
        </is>
      </c>
      <c r="Q11" s="3" t="inlineStr">
        <is>
          <t>Balance 4</t>
        </is>
      </c>
      <c r="R11" s="3" t="inlineStr">
        <is>
          <t>Balance 5</t>
        </is>
      </c>
      <c r="S11" s="3" t="inlineStr">
        <is>
          <t>Balance 6</t>
        </is>
      </c>
      <c r="T11" s="3" t="inlineStr">
        <is>
          <t>Interest this month</t>
        </is>
      </c>
    </row>
    <row r="12">
      <c r="A12" t="n">
        <v>1</v>
      </c>
      <c r="B12" s="13">
        <f>IF($C$2&gt;0.005,$C$2*(1+$D$2/12),0)</f>
        <v/>
      </c>
      <c r="C12" s="13">
        <f>IF($C$3&gt;0.005,$C$3*(1+$D$3/12),0)</f>
        <v/>
      </c>
      <c r="D12" s="13">
        <f>IF($C$4&gt;0.005,$C$4*(1+$D$4/12),0)</f>
        <v/>
      </c>
      <c r="E12" s="13">
        <f>IF($C$5&gt;0.005,$C$5*(1+$D$5/12),0)</f>
        <v/>
      </c>
      <c r="F12" s="13">
        <f>IF($C$6&gt;0.005,$C$6*(1+$D$6/12),0)</f>
        <v/>
      </c>
      <c r="G12" s="13">
        <f>IF($C$7&gt;0.005,$C$7*(1+$D$7/12),0)</f>
        <v/>
      </c>
      <c r="H12" s="13">
        <f>MIN(B12,MAX(0,'Your debts'!$B$9-0-(MIN($E$3,C12)+MIN($E$4,D12)+MIN($E$5,E12)+MIN($E$6,F12)+MIN($E$7,G12))))</f>
        <v/>
      </c>
      <c r="I12" s="13">
        <f>MIN(C12,MAX(0,'Your debts'!$B$9-SUM(H12:H12)-(MIN($E$4,D12)+MIN($E$5,E12)+MIN($E$6,F12)+MIN($E$7,G12))))</f>
        <v/>
      </c>
      <c r="J12" s="13">
        <f>MIN(D12,MAX(0,'Your debts'!$B$9-SUM(H12:I12)-(MIN($E$5,E12)+MIN($E$6,F12)+MIN($E$7,G12))))</f>
        <v/>
      </c>
      <c r="K12" s="13">
        <f>MIN(E12,MAX(0,'Your debts'!$B$9-SUM(H12:J12)-(MIN($E$6,F12)+MIN($E$7,G12))))</f>
        <v/>
      </c>
      <c r="L12" s="13">
        <f>MIN(F12,MAX(0,'Your debts'!$B$9-SUM(H12:K12)-(MIN($E$7,G12))))</f>
        <v/>
      </c>
      <c r="M12" s="13">
        <f>MIN(G12,MAX(0,'Your debts'!$B$9-SUM(H12:L12)-(0)))</f>
        <v/>
      </c>
      <c r="N12" s="13">
        <f>B12-H12</f>
        <v/>
      </c>
      <c r="O12" s="13">
        <f>C12-I12</f>
        <v/>
      </c>
      <c r="P12" s="13">
        <f>D12-J12</f>
        <v/>
      </c>
      <c r="Q12" s="13">
        <f>E12-K12</f>
        <v/>
      </c>
      <c r="R12" s="13">
        <f>F12-L12</f>
        <v/>
      </c>
      <c r="S12" s="13">
        <f>G12-M12</f>
        <v/>
      </c>
      <c r="T12" s="13">
        <f>SUM(B12:G12)-SUM($C$2:$C$7)</f>
        <v/>
      </c>
    </row>
    <row r="13">
      <c r="A13" t="n">
        <v>2</v>
      </c>
      <c r="B13" s="13">
        <f>IF(N12&gt;0.005,N12*(1+$D$2/12),0)</f>
        <v/>
      </c>
      <c r="C13" s="13">
        <f>IF(O12&gt;0.005,O12*(1+$D$3/12),0)</f>
        <v/>
      </c>
      <c r="D13" s="13">
        <f>IF(P12&gt;0.005,P12*(1+$D$4/12),0)</f>
        <v/>
      </c>
      <c r="E13" s="13">
        <f>IF(Q12&gt;0.005,Q12*(1+$D$5/12),0)</f>
        <v/>
      </c>
      <c r="F13" s="13">
        <f>IF(R12&gt;0.005,R12*(1+$D$6/12),0)</f>
        <v/>
      </c>
      <c r="G13" s="13">
        <f>IF(S12&gt;0.005,S12*(1+$D$7/12),0)</f>
        <v/>
      </c>
      <c r="H13" s="13">
        <f>MIN(B13,MAX(0,'Your debts'!$B$9-0-(MIN($E$3,C13)+MIN($E$4,D13)+MIN($E$5,E13)+MIN($E$6,F13)+MIN($E$7,G13))))</f>
        <v/>
      </c>
      <c r="I13" s="13">
        <f>MIN(C13,MAX(0,'Your debts'!$B$9-SUM(H13:H13)-(MIN($E$4,D13)+MIN($E$5,E13)+MIN($E$6,F13)+MIN($E$7,G13))))</f>
        <v/>
      </c>
      <c r="J13" s="13">
        <f>MIN(D13,MAX(0,'Your debts'!$B$9-SUM(H13:I13)-(MIN($E$5,E13)+MIN($E$6,F13)+MIN($E$7,G13))))</f>
        <v/>
      </c>
      <c r="K13" s="13">
        <f>MIN(E13,MAX(0,'Your debts'!$B$9-SUM(H13:J13)-(MIN($E$6,F13)+MIN($E$7,G13))))</f>
        <v/>
      </c>
      <c r="L13" s="13">
        <f>MIN(F13,MAX(0,'Your debts'!$B$9-SUM(H13:K13)-(MIN($E$7,G13))))</f>
        <v/>
      </c>
      <c r="M13" s="13">
        <f>MIN(G13,MAX(0,'Your debts'!$B$9-SUM(H13:L13)-(0)))</f>
        <v/>
      </c>
      <c r="N13" s="13">
        <f>B13-H13</f>
        <v/>
      </c>
      <c r="O13" s="13">
        <f>C13-I13</f>
        <v/>
      </c>
      <c r="P13" s="13">
        <f>D13-J13</f>
        <v/>
      </c>
      <c r="Q13" s="13">
        <f>E13-K13</f>
        <v/>
      </c>
      <c r="R13" s="13">
        <f>F13-L13</f>
        <v/>
      </c>
      <c r="S13" s="13">
        <f>G13-M13</f>
        <v/>
      </c>
      <c r="T13" s="13">
        <f>SUM(B13:G13)-SUM(N12:S12)</f>
        <v/>
      </c>
    </row>
    <row r="14">
      <c r="A14" t="n">
        <v>3</v>
      </c>
      <c r="B14" s="13">
        <f>IF(N13&gt;0.005,N13*(1+$D$2/12),0)</f>
        <v/>
      </c>
      <c r="C14" s="13">
        <f>IF(O13&gt;0.005,O13*(1+$D$3/12),0)</f>
        <v/>
      </c>
      <c r="D14" s="13">
        <f>IF(P13&gt;0.005,P13*(1+$D$4/12),0)</f>
        <v/>
      </c>
      <c r="E14" s="13">
        <f>IF(Q13&gt;0.005,Q13*(1+$D$5/12),0)</f>
        <v/>
      </c>
      <c r="F14" s="13">
        <f>IF(R13&gt;0.005,R13*(1+$D$6/12),0)</f>
        <v/>
      </c>
      <c r="G14" s="13">
        <f>IF(S13&gt;0.005,S13*(1+$D$7/12),0)</f>
        <v/>
      </c>
      <c r="H14" s="13">
        <f>MIN(B14,MAX(0,'Your debts'!$B$9-0-(MIN($E$3,C14)+MIN($E$4,D14)+MIN($E$5,E14)+MIN($E$6,F14)+MIN($E$7,G14))))</f>
        <v/>
      </c>
      <c r="I14" s="13">
        <f>MIN(C14,MAX(0,'Your debts'!$B$9-SUM(H14:H14)-(MIN($E$4,D14)+MIN($E$5,E14)+MIN($E$6,F14)+MIN($E$7,G14))))</f>
        <v/>
      </c>
      <c r="J14" s="13">
        <f>MIN(D14,MAX(0,'Your debts'!$B$9-SUM(H14:I14)-(MIN($E$5,E14)+MIN($E$6,F14)+MIN($E$7,G14))))</f>
        <v/>
      </c>
      <c r="K14" s="13">
        <f>MIN(E14,MAX(0,'Your debts'!$B$9-SUM(H14:J14)-(MIN($E$6,F14)+MIN($E$7,G14))))</f>
        <v/>
      </c>
      <c r="L14" s="13">
        <f>MIN(F14,MAX(0,'Your debts'!$B$9-SUM(H14:K14)-(MIN($E$7,G14))))</f>
        <v/>
      </c>
      <c r="M14" s="13">
        <f>MIN(G14,MAX(0,'Your debts'!$B$9-SUM(H14:L14)-(0)))</f>
        <v/>
      </c>
      <c r="N14" s="13">
        <f>B14-H14</f>
        <v/>
      </c>
      <c r="O14" s="13">
        <f>C14-I14</f>
        <v/>
      </c>
      <c r="P14" s="13">
        <f>D14-J14</f>
        <v/>
      </c>
      <c r="Q14" s="13">
        <f>E14-K14</f>
        <v/>
      </c>
      <c r="R14" s="13">
        <f>F14-L14</f>
        <v/>
      </c>
      <c r="S14" s="13">
        <f>G14-M14</f>
        <v/>
      </c>
      <c r="T14" s="13">
        <f>SUM(B14:G14)-SUM(N13:S13)</f>
        <v/>
      </c>
    </row>
    <row r="15">
      <c r="A15" t="n">
        <v>4</v>
      </c>
      <c r="B15" s="13">
        <f>IF(N14&gt;0.005,N14*(1+$D$2/12),0)</f>
        <v/>
      </c>
      <c r="C15" s="13">
        <f>IF(O14&gt;0.005,O14*(1+$D$3/12),0)</f>
        <v/>
      </c>
      <c r="D15" s="13">
        <f>IF(P14&gt;0.005,P14*(1+$D$4/12),0)</f>
        <v/>
      </c>
      <c r="E15" s="13">
        <f>IF(Q14&gt;0.005,Q14*(1+$D$5/12),0)</f>
        <v/>
      </c>
      <c r="F15" s="13">
        <f>IF(R14&gt;0.005,R14*(1+$D$6/12),0)</f>
        <v/>
      </c>
      <c r="G15" s="13">
        <f>IF(S14&gt;0.005,S14*(1+$D$7/12),0)</f>
        <v/>
      </c>
      <c r="H15" s="13">
        <f>MIN(B15,MAX(0,'Your debts'!$B$9-0-(MIN($E$3,C15)+MIN($E$4,D15)+MIN($E$5,E15)+MIN($E$6,F15)+MIN($E$7,G15))))</f>
        <v/>
      </c>
      <c r="I15" s="13">
        <f>MIN(C15,MAX(0,'Your debts'!$B$9-SUM(H15:H15)-(MIN($E$4,D15)+MIN($E$5,E15)+MIN($E$6,F15)+MIN($E$7,G15))))</f>
        <v/>
      </c>
      <c r="J15" s="13">
        <f>MIN(D15,MAX(0,'Your debts'!$B$9-SUM(H15:I15)-(MIN($E$5,E15)+MIN($E$6,F15)+MIN($E$7,G15))))</f>
        <v/>
      </c>
      <c r="K15" s="13">
        <f>MIN(E15,MAX(0,'Your debts'!$B$9-SUM(H15:J15)-(MIN($E$6,F15)+MIN($E$7,G15))))</f>
        <v/>
      </c>
      <c r="L15" s="13">
        <f>MIN(F15,MAX(0,'Your debts'!$B$9-SUM(H15:K15)-(MIN($E$7,G15))))</f>
        <v/>
      </c>
      <c r="M15" s="13">
        <f>MIN(G15,MAX(0,'Your debts'!$B$9-SUM(H15:L15)-(0)))</f>
        <v/>
      </c>
      <c r="N15" s="13">
        <f>B15-H15</f>
        <v/>
      </c>
      <c r="O15" s="13">
        <f>C15-I15</f>
        <v/>
      </c>
      <c r="P15" s="13">
        <f>D15-J15</f>
        <v/>
      </c>
      <c r="Q15" s="13">
        <f>E15-K15</f>
        <v/>
      </c>
      <c r="R15" s="13">
        <f>F15-L15</f>
        <v/>
      </c>
      <c r="S15" s="13">
        <f>G15-M15</f>
        <v/>
      </c>
      <c r="T15" s="13">
        <f>SUM(B15:G15)-SUM(N14:S14)</f>
        <v/>
      </c>
    </row>
    <row r="16">
      <c r="A16" t="n">
        <v>5</v>
      </c>
      <c r="B16" s="13">
        <f>IF(N15&gt;0.005,N15*(1+$D$2/12),0)</f>
        <v/>
      </c>
      <c r="C16" s="13">
        <f>IF(O15&gt;0.005,O15*(1+$D$3/12),0)</f>
        <v/>
      </c>
      <c r="D16" s="13">
        <f>IF(P15&gt;0.005,P15*(1+$D$4/12),0)</f>
        <v/>
      </c>
      <c r="E16" s="13">
        <f>IF(Q15&gt;0.005,Q15*(1+$D$5/12),0)</f>
        <v/>
      </c>
      <c r="F16" s="13">
        <f>IF(R15&gt;0.005,R15*(1+$D$6/12),0)</f>
        <v/>
      </c>
      <c r="G16" s="13">
        <f>IF(S15&gt;0.005,S15*(1+$D$7/12),0)</f>
        <v/>
      </c>
      <c r="H16" s="13">
        <f>MIN(B16,MAX(0,'Your debts'!$B$9-0-(MIN($E$3,C16)+MIN($E$4,D16)+MIN($E$5,E16)+MIN($E$6,F16)+MIN($E$7,G16))))</f>
        <v/>
      </c>
      <c r="I16" s="13">
        <f>MIN(C16,MAX(0,'Your debts'!$B$9-SUM(H16:H16)-(MIN($E$4,D16)+MIN($E$5,E16)+MIN($E$6,F16)+MIN($E$7,G16))))</f>
        <v/>
      </c>
      <c r="J16" s="13">
        <f>MIN(D16,MAX(0,'Your debts'!$B$9-SUM(H16:I16)-(MIN($E$5,E16)+MIN($E$6,F16)+MIN($E$7,G16))))</f>
        <v/>
      </c>
      <c r="K16" s="13">
        <f>MIN(E16,MAX(0,'Your debts'!$B$9-SUM(H16:J16)-(MIN($E$6,F16)+MIN($E$7,G16))))</f>
        <v/>
      </c>
      <c r="L16" s="13">
        <f>MIN(F16,MAX(0,'Your debts'!$B$9-SUM(H16:K16)-(MIN($E$7,G16))))</f>
        <v/>
      </c>
      <c r="M16" s="13">
        <f>MIN(G16,MAX(0,'Your debts'!$B$9-SUM(H16:L16)-(0)))</f>
        <v/>
      </c>
      <c r="N16" s="13">
        <f>B16-H16</f>
        <v/>
      </c>
      <c r="O16" s="13">
        <f>C16-I16</f>
        <v/>
      </c>
      <c r="P16" s="13">
        <f>D16-J16</f>
        <v/>
      </c>
      <c r="Q16" s="13">
        <f>E16-K16</f>
        <v/>
      </c>
      <c r="R16" s="13">
        <f>F16-L16</f>
        <v/>
      </c>
      <c r="S16" s="13">
        <f>G16-M16</f>
        <v/>
      </c>
      <c r="T16" s="13">
        <f>SUM(B16:G16)-SUM(N15:S15)</f>
        <v/>
      </c>
    </row>
    <row r="17">
      <c r="A17" t="n">
        <v>6</v>
      </c>
      <c r="B17" s="13">
        <f>IF(N16&gt;0.005,N16*(1+$D$2/12),0)</f>
        <v/>
      </c>
      <c r="C17" s="13">
        <f>IF(O16&gt;0.005,O16*(1+$D$3/12),0)</f>
        <v/>
      </c>
      <c r="D17" s="13">
        <f>IF(P16&gt;0.005,P16*(1+$D$4/12),0)</f>
        <v/>
      </c>
      <c r="E17" s="13">
        <f>IF(Q16&gt;0.005,Q16*(1+$D$5/12),0)</f>
        <v/>
      </c>
      <c r="F17" s="13">
        <f>IF(R16&gt;0.005,R16*(1+$D$6/12),0)</f>
        <v/>
      </c>
      <c r="G17" s="13">
        <f>IF(S16&gt;0.005,S16*(1+$D$7/12),0)</f>
        <v/>
      </c>
      <c r="H17" s="13">
        <f>MIN(B17,MAX(0,'Your debts'!$B$9-0-(MIN($E$3,C17)+MIN($E$4,D17)+MIN($E$5,E17)+MIN($E$6,F17)+MIN($E$7,G17))))</f>
        <v/>
      </c>
      <c r="I17" s="13">
        <f>MIN(C17,MAX(0,'Your debts'!$B$9-SUM(H17:H17)-(MIN($E$4,D17)+MIN($E$5,E17)+MIN($E$6,F17)+MIN($E$7,G17))))</f>
        <v/>
      </c>
      <c r="J17" s="13">
        <f>MIN(D17,MAX(0,'Your debts'!$B$9-SUM(H17:I17)-(MIN($E$5,E17)+MIN($E$6,F17)+MIN($E$7,G17))))</f>
        <v/>
      </c>
      <c r="K17" s="13">
        <f>MIN(E17,MAX(0,'Your debts'!$B$9-SUM(H17:J17)-(MIN($E$6,F17)+MIN($E$7,G17))))</f>
        <v/>
      </c>
      <c r="L17" s="13">
        <f>MIN(F17,MAX(0,'Your debts'!$B$9-SUM(H17:K17)-(MIN($E$7,G17))))</f>
        <v/>
      </c>
      <c r="M17" s="13">
        <f>MIN(G17,MAX(0,'Your debts'!$B$9-SUM(H17:L17)-(0)))</f>
        <v/>
      </c>
      <c r="N17" s="13">
        <f>B17-H17</f>
        <v/>
      </c>
      <c r="O17" s="13">
        <f>C17-I17</f>
        <v/>
      </c>
      <c r="P17" s="13">
        <f>D17-J17</f>
        <v/>
      </c>
      <c r="Q17" s="13">
        <f>E17-K17</f>
        <v/>
      </c>
      <c r="R17" s="13">
        <f>F17-L17</f>
        <v/>
      </c>
      <c r="S17" s="13">
        <f>G17-M17</f>
        <v/>
      </c>
      <c r="T17" s="13">
        <f>SUM(B17:G17)-SUM(N16:S16)</f>
        <v/>
      </c>
    </row>
    <row r="18">
      <c r="A18" t="n">
        <v>7</v>
      </c>
      <c r="B18" s="13">
        <f>IF(N17&gt;0.005,N17*(1+$D$2/12),0)</f>
        <v/>
      </c>
      <c r="C18" s="13">
        <f>IF(O17&gt;0.005,O17*(1+$D$3/12),0)</f>
        <v/>
      </c>
      <c r="D18" s="13">
        <f>IF(P17&gt;0.005,P17*(1+$D$4/12),0)</f>
        <v/>
      </c>
      <c r="E18" s="13">
        <f>IF(Q17&gt;0.005,Q17*(1+$D$5/12),0)</f>
        <v/>
      </c>
      <c r="F18" s="13">
        <f>IF(R17&gt;0.005,R17*(1+$D$6/12),0)</f>
        <v/>
      </c>
      <c r="G18" s="13">
        <f>IF(S17&gt;0.005,S17*(1+$D$7/12),0)</f>
        <v/>
      </c>
      <c r="H18" s="13">
        <f>MIN(B18,MAX(0,'Your debts'!$B$9-0-(MIN($E$3,C18)+MIN($E$4,D18)+MIN($E$5,E18)+MIN($E$6,F18)+MIN($E$7,G18))))</f>
        <v/>
      </c>
      <c r="I18" s="13">
        <f>MIN(C18,MAX(0,'Your debts'!$B$9-SUM(H18:H18)-(MIN($E$4,D18)+MIN($E$5,E18)+MIN($E$6,F18)+MIN($E$7,G18))))</f>
        <v/>
      </c>
      <c r="J18" s="13">
        <f>MIN(D18,MAX(0,'Your debts'!$B$9-SUM(H18:I18)-(MIN($E$5,E18)+MIN($E$6,F18)+MIN($E$7,G18))))</f>
        <v/>
      </c>
      <c r="K18" s="13">
        <f>MIN(E18,MAX(0,'Your debts'!$B$9-SUM(H18:J18)-(MIN($E$6,F18)+MIN($E$7,G18))))</f>
        <v/>
      </c>
      <c r="L18" s="13">
        <f>MIN(F18,MAX(0,'Your debts'!$B$9-SUM(H18:K18)-(MIN($E$7,G18))))</f>
        <v/>
      </c>
      <c r="M18" s="13">
        <f>MIN(G18,MAX(0,'Your debts'!$B$9-SUM(H18:L18)-(0)))</f>
        <v/>
      </c>
      <c r="N18" s="13">
        <f>B18-H18</f>
        <v/>
      </c>
      <c r="O18" s="13">
        <f>C18-I18</f>
        <v/>
      </c>
      <c r="P18" s="13">
        <f>D18-J18</f>
        <v/>
      </c>
      <c r="Q18" s="13">
        <f>E18-K18</f>
        <v/>
      </c>
      <c r="R18" s="13">
        <f>F18-L18</f>
        <v/>
      </c>
      <c r="S18" s="13">
        <f>G18-M18</f>
        <v/>
      </c>
      <c r="T18" s="13">
        <f>SUM(B18:G18)-SUM(N17:S17)</f>
        <v/>
      </c>
    </row>
    <row r="19">
      <c r="A19" t="n">
        <v>8</v>
      </c>
      <c r="B19" s="13">
        <f>IF(N18&gt;0.005,N18*(1+$D$2/12),0)</f>
        <v/>
      </c>
      <c r="C19" s="13">
        <f>IF(O18&gt;0.005,O18*(1+$D$3/12),0)</f>
        <v/>
      </c>
      <c r="D19" s="13">
        <f>IF(P18&gt;0.005,P18*(1+$D$4/12),0)</f>
        <v/>
      </c>
      <c r="E19" s="13">
        <f>IF(Q18&gt;0.005,Q18*(1+$D$5/12),0)</f>
        <v/>
      </c>
      <c r="F19" s="13">
        <f>IF(R18&gt;0.005,R18*(1+$D$6/12),0)</f>
        <v/>
      </c>
      <c r="G19" s="13">
        <f>IF(S18&gt;0.005,S18*(1+$D$7/12),0)</f>
        <v/>
      </c>
      <c r="H19" s="13">
        <f>MIN(B19,MAX(0,'Your debts'!$B$9-0-(MIN($E$3,C19)+MIN($E$4,D19)+MIN($E$5,E19)+MIN($E$6,F19)+MIN($E$7,G19))))</f>
        <v/>
      </c>
      <c r="I19" s="13">
        <f>MIN(C19,MAX(0,'Your debts'!$B$9-SUM(H19:H19)-(MIN($E$4,D19)+MIN($E$5,E19)+MIN($E$6,F19)+MIN($E$7,G19))))</f>
        <v/>
      </c>
      <c r="J19" s="13">
        <f>MIN(D19,MAX(0,'Your debts'!$B$9-SUM(H19:I19)-(MIN($E$5,E19)+MIN($E$6,F19)+MIN($E$7,G19))))</f>
        <v/>
      </c>
      <c r="K19" s="13">
        <f>MIN(E19,MAX(0,'Your debts'!$B$9-SUM(H19:J19)-(MIN($E$6,F19)+MIN($E$7,G19))))</f>
        <v/>
      </c>
      <c r="L19" s="13">
        <f>MIN(F19,MAX(0,'Your debts'!$B$9-SUM(H19:K19)-(MIN($E$7,G19))))</f>
        <v/>
      </c>
      <c r="M19" s="13">
        <f>MIN(G19,MAX(0,'Your debts'!$B$9-SUM(H19:L19)-(0)))</f>
        <v/>
      </c>
      <c r="N19" s="13">
        <f>B19-H19</f>
        <v/>
      </c>
      <c r="O19" s="13">
        <f>C19-I19</f>
        <v/>
      </c>
      <c r="P19" s="13">
        <f>D19-J19</f>
        <v/>
      </c>
      <c r="Q19" s="13">
        <f>E19-K19</f>
        <v/>
      </c>
      <c r="R19" s="13">
        <f>F19-L19</f>
        <v/>
      </c>
      <c r="S19" s="13">
        <f>G19-M19</f>
        <v/>
      </c>
      <c r="T19" s="13">
        <f>SUM(B19:G19)-SUM(N18:S18)</f>
        <v/>
      </c>
    </row>
    <row r="20">
      <c r="A20" t="n">
        <v>9</v>
      </c>
      <c r="B20" s="13">
        <f>IF(N19&gt;0.005,N19*(1+$D$2/12),0)</f>
        <v/>
      </c>
      <c r="C20" s="13">
        <f>IF(O19&gt;0.005,O19*(1+$D$3/12),0)</f>
        <v/>
      </c>
      <c r="D20" s="13">
        <f>IF(P19&gt;0.005,P19*(1+$D$4/12),0)</f>
        <v/>
      </c>
      <c r="E20" s="13">
        <f>IF(Q19&gt;0.005,Q19*(1+$D$5/12),0)</f>
        <v/>
      </c>
      <c r="F20" s="13">
        <f>IF(R19&gt;0.005,R19*(1+$D$6/12),0)</f>
        <v/>
      </c>
      <c r="G20" s="13">
        <f>IF(S19&gt;0.005,S19*(1+$D$7/12),0)</f>
        <v/>
      </c>
      <c r="H20" s="13">
        <f>MIN(B20,MAX(0,'Your debts'!$B$9-0-(MIN($E$3,C20)+MIN($E$4,D20)+MIN($E$5,E20)+MIN($E$6,F20)+MIN($E$7,G20))))</f>
        <v/>
      </c>
      <c r="I20" s="13">
        <f>MIN(C20,MAX(0,'Your debts'!$B$9-SUM(H20:H20)-(MIN($E$4,D20)+MIN($E$5,E20)+MIN($E$6,F20)+MIN($E$7,G20))))</f>
        <v/>
      </c>
      <c r="J20" s="13">
        <f>MIN(D20,MAX(0,'Your debts'!$B$9-SUM(H20:I20)-(MIN($E$5,E20)+MIN($E$6,F20)+MIN($E$7,G20))))</f>
        <v/>
      </c>
      <c r="K20" s="13">
        <f>MIN(E20,MAX(0,'Your debts'!$B$9-SUM(H20:J20)-(MIN($E$6,F20)+MIN($E$7,G20))))</f>
        <v/>
      </c>
      <c r="L20" s="13">
        <f>MIN(F20,MAX(0,'Your debts'!$B$9-SUM(H20:K20)-(MIN($E$7,G20))))</f>
        <v/>
      </c>
      <c r="M20" s="13">
        <f>MIN(G20,MAX(0,'Your debts'!$B$9-SUM(H20:L20)-(0)))</f>
        <v/>
      </c>
      <c r="N20" s="13">
        <f>B20-H20</f>
        <v/>
      </c>
      <c r="O20" s="13">
        <f>C20-I20</f>
        <v/>
      </c>
      <c r="P20" s="13">
        <f>D20-J20</f>
        <v/>
      </c>
      <c r="Q20" s="13">
        <f>E20-K20</f>
        <v/>
      </c>
      <c r="R20" s="13">
        <f>F20-L20</f>
        <v/>
      </c>
      <c r="S20" s="13">
        <f>G20-M20</f>
        <v/>
      </c>
      <c r="T20" s="13">
        <f>SUM(B20:G20)-SUM(N19:S19)</f>
        <v/>
      </c>
    </row>
    <row r="21">
      <c r="A21" t="n">
        <v>10</v>
      </c>
      <c r="B21" s="13">
        <f>IF(N20&gt;0.005,N20*(1+$D$2/12),0)</f>
        <v/>
      </c>
      <c r="C21" s="13">
        <f>IF(O20&gt;0.005,O20*(1+$D$3/12),0)</f>
        <v/>
      </c>
      <c r="D21" s="13">
        <f>IF(P20&gt;0.005,P20*(1+$D$4/12),0)</f>
        <v/>
      </c>
      <c r="E21" s="13">
        <f>IF(Q20&gt;0.005,Q20*(1+$D$5/12),0)</f>
        <v/>
      </c>
      <c r="F21" s="13">
        <f>IF(R20&gt;0.005,R20*(1+$D$6/12),0)</f>
        <v/>
      </c>
      <c r="G21" s="13">
        <f>IF(S20&gt;0.005,S20*(1+$D$7/12),0)</f>
        <v/>
      </c>
      <c r="H21" s="13">
        <f>MIN(B21,MAX(0,'Your debts'!$B$9-0-(MIN($E$3,C21)+MIN($E$4,D21)+MIN($E$5,E21)+MIN($E$6,F21)+MIN($E$7,G21))))</f>
        <v/>
      </c>
      <c r="I21" s="13">
        <f>MIN(C21,MAX(0,'Your debts'!$B$9-SUM(H21:H21)-(MIN($E$4,D21)+MIN($E$5,E21)+MIN($E$6,F21)+MIN($E$7,G21))))</f>
        <v/>
      </c>
      <c r="J21" s="13">
        <f>MIN(D21,MAX(0,'Your debts'!$B$9-SUM(H21:I21)-(MIN($E$5,E21)+MIN($E$6,F21)+MIN($E$7,G21))))</f>
        <v/>
      </c>
      <c r="K21" s="13">
        <f>MIN(E21,MAX(0,'Your debts'!$B$9-SUM(H21:J21)-(MIN($E$6,F21)+MIN($E$7,G21))))</f>
        <v/>
      </c>
      <c r="L21" s="13">
        <f>MIN(F21,MAX(0,'Your debts'!$B$9-SUM(H21:K21)-(MIN($E$7,G21))))</f>
        <v/>
      </c>
      <c r="M21" s="13">
        <f>MIN(G21,MAX(0,'Your debts'!$B$9-SUM(H21:L21)-(0)))</f>
        <v/>
      </c>
      <c r="N21" s="13">
        <f>B21-H21</f>
        <v/>
      </c>
      <c r="O21" s="13">
        <f>C21-I21</f>
        <v/>
      </c>
      <c r="P21" s="13">
        <f>D21-J21</f>
        <v/>
      </c>
      <c r="Q21" s="13">
        <f>E21-K21</f>
        <v/>
      </c>
      <c r="R21" s="13">
        <f>F21-L21</f>
        <v/>
      </c>
      <c r="S21" s="13">
        <f>G21-M21</f>
        <v/>
      </c>
      <c r="T21" s="13">
        <f>SUM(B21:G21)-SUM(N20:S20)</f>
        <v/>
      </c>
    </row>
    <row r="22">
      <c r="A22" t="n">
        <v>11</v>
      </c>
      <c r="B22" s="13">
        <f>IF(N21&gt;0.005,N21*(1+$D$2/12),0)</f>
        <v/>
      </c>
      <c r="C22" s="13">
        <f>IF(O21&gt;0.005,O21*(1+$D$3/12),0)</f>
        <v/>
      </c>
      <c r="D22" s="13">
        <f>IF(P21&gt;0.005,P21*(1+$D$4/12),0)</f>
        <v/>
      </c>
      <c r="E22" s="13">
        <f>IF(Q21&gt;0.005,Q21*(1+$D$5/12),0)</f>
        <v/>
      </c>
      <c r="F22" s="13">
        <f>IF(R21&gt;0.005,R21*(1+$D$6/12),0)</f>
        <v/>
      </c>
      <c r="G22" s="13">
        <f>IF(S21&gt;0.005,S21*(1+$D$7/12),0)</f>
        <v/>
      </c>
      <c r="H22" s="13">
        <f>MIN(B22,MAX(0,'Your debts'!$B$9-0-(MIN($E$3,C22)+MIN($E$4,D22)+MIN($E$5,E22)+MIN($E$6,F22)+MIN($E$7,G22))))</f>
        <v/>
      </c>
      <c r="I22" s="13">
        <f>MIN(C22,MAX(0,'Your debts'!$B$9-SUM(H22:H22)-(MIN($E$4,D22)+MIN($E$5,E22)+MIN($E$6,F22)+MIN($E$7,G22))))</f>
        <v/>
      </c>
      <c r="J22" s="13">
        <f>MIN(D22,MAX(0,'Your debts'!$B$9-SUM(H22:I22)-(MIN($E$5,E22)+MIN($E$6,F22)+MIN($E$7,G22))))</f>
        <v/>
      </c>
      <c r="K22" s="13">
        <f>MIN(E22,MAX(0,'Your debts'!$B$9-SUM(H22:J22)-(MIN($E$6,F22)+MIN($E$7,G22))))</f>
        <v/>
      </c>
      <c r="L22" s="13">
        <f>MIN(F22,MAX(0,'Your debts'!$B$9-SUM(H22:K22)-(MIN($E$7,G22))))</f>
        <v/>
      </c>
      <c r="M22" s="13">
        <f>MIN(G22,MAX(0,'Your debts'!$B$9-SUM(H22:L22)-(0)))</f>
        <v/>
      </c>
      <c r="N22" s="13">
        <f>B22-H22</f>
        <v/>
      </c>
      <c r="O22" s="13">
        <f>C22-I22</f>
        <v/>
      </c>
      <c r="P22" s="13">
        <f>D22-J22</f>
        <v/>
      </c>
      <c r="Q22" s="13">
        <f>E22-K22</f>
        <v/>
      </c>
      <c r="R22" s="13">
        <f>F22-L22</f>
        <v/>
      </c>
      <c r="S22" s="13">
        <f>G22-M22</f>
        <v/>
      </c>
      <c r="T22" s="13">
        <f>SUM(B22:G22)-SUM(N21:S21)</f>
        <v/>
      </c>
    </row>
    <row r="23">
      <c r="A23" t="n">
        <v>12</v>
      </c>
      <c r="B23" s="13">
        <f>IF(N22&gt;0.005,N22*(1+$D$2/12),0)</f>
        <v/>
      </c>
      <c r="C23" s="13">
        <f>IF(O22&gt;0.005,O22*(1+$D$3/12),0)</f>
        <v/>
      </c>
      <c r="D23" s="13">
        <f>IF(P22&gt;0.005,P22*(1+$D$4/12),0)</f>
        <v/>
      </c>
      <c r="E23" s="13">
        <f>IF(Q22&gt;0.005,Q22*(1+$D$5/12),0)</f>
        <v/>
      </c>
      <c r="F23" s="13">
        <f>IF(R22&gt;0.005,R22*(1+$D$6/12),0)</f>
        <v/>
      </c>
      <c r="G23" s="13">
        <f>IF(S22&gt;0.005,S22*(1+$D$7/12),0)</f>
        <v/>
      </c>
      <c r="H23" s="13">
        <f>MIN(B23,MAX(0,'Your debts'!$B$9-0-(MIN($E$3,C23)+MIN($E$4,D23)+MIN($E$5,E23)+MIN($E$6,F23)+MIN($E$7,G23))))</f>
        <v/>
      </c>
      <c r="I23" s="13">
        <f>MIN(C23,MAX(0,'Your debts'!$B$9-SUM(H23:H23)-(MIN($E$4,D23)+MIN($E$5,E23)+MIN($E$6,F23)+MIN($E$7,G23))))</f>
        <v/>
      </c>
      <c r="J23" s="13">
        <f>MIN(D23,MAX(0,'Your debts'!$B$9-SUM(H23:I23)-(MIN($E$5,E23)+MIN($E$6,F23)+MIN($E$7,G23))))</f>
        <v/>
      </c>
      <c r="K23" s="13">
        <f>MIN(E23,MAX(0,'Your debts'!$B$9-SUM(H23:J23)-(MIN($E$6,F23)+MIN($E$7,G23))))</f>
        <v/>
      </c>
      <c r="L23" s="13">
        <f>MIN(F23,MAX(0,'Your debts'!$B$9-SUM(H23:K23)-(MIN($E$7,G23))))</f>
        <v/>
      </c>
      <c r="M23" s="13">
        <f>MIN(G23,MAX(0,'Your debts'!$B$9-SUM(H23:L23)-(0)))</f>
        <v/>
      </c>
      <c r="N23" s="13">
        <f>B23-H23</f>
        <v/>
      </c>
      <c r="O23" s="13">
        <f>C23-I23</f>
        <v/>
      </c>
      <c r="P23" s="13">
        <f>D23-J23</f>
        <v/>
      </c>
      <c r="Q23" s="13">
        <f>E23-K23</f>
        <v/>
      </c>
      <c r="R23" s="13">
        <f>F23-L23</f>
        <v/>
      </c>
      <c r="S23" s="13">
        <f>G23-M23</f>
        <v/>
      </c>
      <c r="T23" s="13">
        <f>SUM(B23:G23)-SUM(N22:S22)</f>
        <v/>
      </c>
    </row>
    <row r="24">
      <c r="A24" t="n">
        <v>13</v>
      </c>
      <c r="B24" s="13">
        <f>IF(N23&gt;0.005,N23*(1+$D$2/12),0)</f>
        <v/>
      </c>
      <c r="C24" s="13">
        <f>IF(O23&gt;0.005,O23*(1+$D$3/12),0)</f>
        <v/>
      </c>
      <c r="D24" s="13">
        <f>IF(P23&gt;0.005,P23*(1+$D$4/12),0)</f>
        <v/>
      </c>
      <c r="E24" s="13">
        <f>IF(Q23&gt;0.005,Q23*(1+$D$5/12),0)</f>
        <v/>
      </c>
      <c r="F24" s="13">
        <f>IF(R23&gt;0.005,R23*(1+$D$6/12),0)</f>
        <v/>
      </c>
      <c r="G24" s="13">
        <f>IF(S23&gt;0.005,S23*(1+$D$7/12),0)</f>
        <v/>
      </c>
      <c r="H24" s="13">
        <f>MIN(B24,MAX(0,'Your debts'!$B$9-0-(MIN($E$3,C24)+MIN($E$4,D24)+MIN($E$5,E24)+MIN($E$6,F24)+MIN($E$7,G24))))</f>
        <v/>
      </c>
      <c r="I24" s="13">
        <f>MIN(C24,MAX(0,'Your debts'!$B$9-SUM(H24:H24)-(MIN($E$4,D24)+MIN($E$5,E24)+MIN($E$6,F24)+MIN($E$7,G24))))</f>
        <v/>
      </c>
      <c r="J24" s="13">
        <f>MIN(D24,MAX(0,'Your debts'!$B$9-SUM(H24:I24)-(MIN($E$5,E24)+MIN($E$6,F24)+MIN($E$7,G24))))</f>
        <v/>
      </c>
      <c r="K24" s="13">
        <f>MIN(E24,MAX(0,'Your debts'!$B$9-SUM(H24:J24)-(MIN($E$6,F24)+MIN($E$7,G24))))</f>
        <v/>
      </c>
      <c r="L24" s="13">
        <f>MIN(F24,MAX(0,'Your debts'!$B$9-SUM(H24:K24)-(MIN($E$7,G24))))</f>
        <v/>
      </c>
      <c r="M24" s="13">
        <f>MIN(G24,MAX(0,'Your debts'!$B$9-SUM(H24:L24)-(0)))</f>
        <v/>
      </c>
      <c r="N24" s="13">
        <f>B24-H24</f>
        <v/>
      </c>
      <c r="O24" s="13">
        <f>C24-I24</f>
        <v/>
      </c>
      <c r="P24" s="13">
        <f>D24-J24</f>
        <v/>
      </c>
      <c r="Q24" s="13">
        <f>E24-K24</f>
        <v/>
      </c>
      <c r="R24" s="13">
        <f>F24-L24</f>
        <v/>
      </c>
      <c r="S24" s="13">
        <f>G24-M24</f>
        <v/>
      </c>
      <c r="T24" s="13">
        <f>SUM(B24:G24)-SUM(N23:S23)</f>
        <v/>
      </c>
    </row>
    <row r="25">
      <c r="A25" t="n">
        <v>14</v>
      </c>
      <c r="B25" s="13">
        <f>IF(N24&gt;0.005,N24*(1+$D$2/12),0)</f>
        <v/>
      </c>
      <c r="C25" s="13">
        <f>IF(O24&gt;0.005,O24*(1+$D$3/12),0)</f>
        <v/>
      </c>
      <c r="D25" s="13">
        <f>IF(P24&gt;0.005,P24*(1+$D$4/12),0)</f>
        <v/>
      </c>
      <c r="E25" s="13">
        <f>IF(Q24&gt;0.005,Q24*(1+$D$5/12),0)</f>
        <v/>
      </c>
      <c r="F25" s="13">
        <f>IF(R24&gt;0.005,R24*(1+$D$6/12),0)</f>
        <v/>
      </c>
      <c r="G25" s="13">
        <f>IF(S24&gt;0.005,S24*(1+$D$7/12),0)</f>
        <v/>
      </c>
      <c r="H25" s="13">
        <f>MIN(B25,MAX(0,'Your debts'!$B$9-0-(MIN($E$3,C25)+MIN($E$4,D25)+MIN($E$5,E25)+MIN($E$6,F25)+MIN($E$7,G25))))</f>
        <v/>
      </c>
      <c r="I25" s="13">
        <f>MIN(C25,MAX(0,'Your debts'!$B$9-SUM(H25:H25)-(MIN($E$4,D25)+MIN($E$5,E25)+MIN($E$6,F25)+MIN($E$7,G25))))</f>
        <v/>
      </c>
      <c r="J25" s="13">
        <f>MIN(D25,MAX(0,'Your debts'!$B$9-SUM(H25:I25)-(MIN($E$5,E25)+MIN($E$6,F25)+MIN($E$7,G25))))</f>
        <v/>
      </c>
      <c r="K25" s="13">
        <f>MIN(E25,MAX(0,'Your debts'!$B$9-SUM(H25:J25)-(MIN($E$6,F25)+MIN($E$7,G25))))</f>
        <v/>
      </c>
      <c r="L25" s="13">
        <f>MIN(F25,MAX(0,'Your debts'!$B$9-SUM(H25:K25)-(MIN($E$7,G25))))</f>
        <v/>
      </c>
      <c r="M25" s="13">
        <f>MIN(G25,MAX(0,'Your debts'!$B$9-SUM(H25:L25)-(0)))</f>
        <v/>
      </c>
      <c r="N25" s="13">
        <f>B25-H25</f>
        <v/>
      </c>
      <c r="O25" s="13">
        <f>C25-I25</f>
        <v/>
      </c>
      <c r="P25" s="13">
        <f>D25-J25</f>
        <v/>
      </c>
      <c r="Q25" s="13">
        <f>E25-K25</f>
        <v/>
      </c>
      <c r="R25" s="13">
        <f>F25-L25</f>
        <v/>
      </c>
      <c r="S25" s="13">
        <f>G25-M25</f>
        <v/>
      </c>
      <c r="T25" s="13">
        <f>SUM(B25:G25)-SUM(N24:S24)</f>
        <v/>
      </c>
    </row>
    <row r="26">
      <c r="A26" t="n">
        <v>15</v>
      </c>
      <c r="B26" s="13">
        <f>IF(N25&gt;0.005,N25*(1+$D$2/12),0)</f>
        <v/>
      </c>
      <c r="C26" s="13">
        <f>IF(O25&gt;0.005,O25*(1+$D$3/12),0)</f>
        <v/>
      </c>
      <c r="D26" s="13">
        <f>IF(P25&gt;0.005,P25*(1+$D$4/12),0)</f>
        <v/>
      </c>
      <c r="E26" s="13">
        <f>IF(Q25&gt;0.005,Q25*(1+$D$5/12),0)</f>
        <v/>
      </c>
      <c r="F26" s="13">
        <f>IF(R25&gt;0.005,R25*(1+$D$6/12),0)</f>
        <v/>
      </c>
      <c r="G26" s="13">
        <f>IF(S25&gt;0.005,S25*(1+$D$7/12),0)</f>
        <v/>
      </c>
      <c r="H26" s="13">
        <f>MIN(B26,MAX(0,'Your debts'!$B$9-0-(MIN($E$3,C26)+MIN($E$4,D26)+MIN($E$5,E26)+MIN($E$6,F26)+MIN($E$7,G26))))</f>
        <v/>
      </c>
      <c r="I26" s="13">
        <f>MIN(C26,MAX(0,'Your debts'!$B$9-SUM(H26:H26)-(MIN($E$4,D26)+MIN($E$5,E26)+MIN($E$6,F26)+MIN($E$7,G26))))</f>
        <v/>
      </c>
      <c r="J26" s="13">
        <f>MIN(D26,MAX(0,'Your debts'!$B$9-SUM(H26:I26)-(MIN($E$5,E26)+MIN($E$6,F26)+MIN($E$7,G26))))</f>
        <v/>
      </c>
      <c r="K26" s="13">
        <f>MIN(E26,MAX(0,'Your debts'!$B$9-SUM(H26:J26)-(MIN($E$6,F26)+MIN($E$7,G26))))</f>
        <v/>
      </c>
      <c r="L26" s="13">
        <f>MIN(F26,MAX(0,'Your debts'!$B$9-SUM(H26:K26)-(MIN($E$7,G26))))</f>
        <v/>
      </c>
      <c r="M26" s="13">
        <f>MIN(G26,MAX(0,'Your debts'!$B$9-SUM(H26:L26)-(0)))</f>
        <v/>
      </c>
      <c r="N26" s="13">
        <f>B26-H26</f>
        <v/>
      </c>
      <c r="O26" s="13">
        <f>C26-I26</f>
        <v/>
      </c>
      <c r="P26" s="13">
        <f>D26-J26</f>
        <v/>
      </c>
      <c r="Q26" s="13">
        <f>E26-K26</f>
        <v/>
      </c>
      <c r="R26" s="13">
        <f>F26-L26</f>
        <v/>
      </c>
      <c r="S26" s="13">
        <f>G26-M26</f>
        <v/>
      </c>
      <c r="T26" s="13">
        <f>SUM(B26:G26)-SUM(N25:S25)</f>
        <v/>
      </c>
    </row>
    <row r="27">
      <c r="A27" t="n">
        <v>16</v>
      </c>
      <c r="B27" s="13">
        <f>IF(N26&gt;0.005,N26*(1+$D$2/12),0)</f>
        <v/>
      </c>
      <c r="C27" s="13">
        <f>IF(O26&gt;0.005,O26*(1+$D$3/12),0)</f>
        <v/>
      </c>
      <c r="D27" s="13">
        <f>IF(P26&gt;0.005,P26*(1+$D$4/12),0)</f>
        <v/>
      </c>
      <c r="E27" s="13">
        <f>IF(Q26&gt;0.005,Q26*(1+$D$5/12),0)</f>
        <v/>
      </c>
      <c r="F27" s="13">
        <f>IF(R26&gt;0.005,R26*(1+$D$6/12),0)</f>
        <v/>
      </c>
      <c r="G27" s="13">
        <f>IF(S26&gt;0.005,S26*(1+$D$7/12),0)</f>
        <v/>
      </c>
      <c r="H27" s="13">
        <f>MIN(B27,MAX(0,'Your debts'!$B$9-0-(MIN($E$3,C27)+MIN($E$4,D27)+MIN($E$5,E27)+MIN($E$6,F27)+MIN($E$7,G27))))</f>
        <v/>
      </c>
      <c r="I27" s="13">
        <f>MIN(C27,MAX(0,'Your debts'!$B$9-SUM(H27:H27)-(MIN($E$4,D27)+MIN($E$5,E27)+MIN($E$6,F27)+MIN($E$7,G27))))</f>
        <v/>
      </c>
      <c r="J27" s="13">
        <f>MIN(D27,MAX(0,'Your debts'!$B$9-SUM(H27:I27)-(MIN($E$5,E27)+MIN($E$6,F27)+MIN($E$7,G27))))</f>
        <v/>
      </c>
      <c r="K27" s="13">
        <f>MIN(E27,MAX(0,'Your debts'!$B$9-SUM(H27:J27)-(MIN($E$6,F27)+MIN($E$7,G27))))</f>
        <v/>
      </c>
      <c r="L27" s="13">
        <f>MIN(F27,MAX(0,'Your debts'!$B$9-SUM(H27:K27)-(MIN($E$7,G27))))</f>
        <v/>
      </c>
      <c r="M27" s="13">
        <f>MIN(G27,MAX(0,'Your debts'!$B$9-SUM(H27:L27)-(0)))</f>
        <v/>
      </c>
      <c r="N27" s="13">
        <f>B27-H27</f>
        <v/>
      </c>
      <c r="O27" s="13">
        <f>C27-I27</f>
        <v/>
      </c>
      <c r="P27" s="13">
        <f>D27-J27</f>
        <v/>
      </c>
      <c r="Q27" s="13">
        <f>E27-K27</f>
        <v/>
      </c>
      <c r="R27" s="13">
        <f>F27-L27</f>
        <v/>
      </c>
      <c r="S27" s="13">
        <f>G27-M27</f>
        <v/>
      </c>
      <c r="T27" s="13">
        <f>SUM(B27:G27)-SUM(N26:S26)</f>
        <v/>
      </c>
    </row>
    <row r="28">
      <c r="A28" t="n">
        <v>17</v>
      </c>
      <c r="B28" s="13">
        <f>IF(N27&gt;0.005,N27*(1+$D$2/12),0)</f>
        <v/>
      </c>
      <c r="C28" s="13">
        <f>IF(O27&gt;0.005,O27*(1+$D$3/12),0)</f>
        <v/>
      </c>
      <c r="D28" s="13">
        <f>IF(P27&gt;0.005,P27*(1+$D$4/12),0)</f>
        <v/>
      </c>
      <c r="E28" s="13">
        <f>IF(Q27&gt;0.005,Q27*(1+$D$5/12),0)</f>
        <v/>
      </c>
      <c r="F28" s="13">
        <f>IF(R27&gt;0.005,R27*(1+$D$6/12),0)</f>
        <v/>
      </c>
      <c r="G28" s="13">
        <f>IF(S27&gt;0.005,S27*(1+$D$7/12),0)</f>
        <v/>
      </c>
      <c r="H28" s="13">
        <f>MIN(B28,MAX(0,'Your debts'!$B$9-0-(MIN($E$3,C28)+MIN($E$4,D28)+MIN($E$5,E28)+MIN($E$6,F28)+MIN($E$7,G28))))</f>
        <v/>
      </c>
      <c r="I28" s="13">
        <f>MIN(C28,MAX(0,'Your debts'!$B$9-SUM(H28:H28)-(MIN($E$4,D28)+MIN($E$5,E28)+MIN($E$6,F28)+MIN($E$7,G28))))</f>
        <v/>
      </c>
      <c r="J28" s="13">
        <f>MIN(D28,MAX(0,'Your debts'!$B$9-SUM(H28:I28)-(MIN($E$5,E28)+MIN($E$6,F28)+MIN($E$7,G28))))</f>
        <v/>
      </c>
      <c r="K28" s="13">
        <f>MIN(E28,MAX(0,'Your debts'!$B$9-SUM(H28:J28)-(MIN($E$6,F28)+MIN($E$7,G28))))</f>
        <v/>
      </c>
      <c r="L28" s="13">
        <f>MIN(F28,MAX(0,'Your debts'!$B$9-SUM(H28:K28)-(MIN($E$7,G28))))</f>
        <v/>
      </c>
      <c r="M28" s="13">
        <f>MIN(G28,MAX(0,'Your debts'!$B$9-SUM(H28:L28)-(0)))</f>
        <v/>
      </c>
      <c r="N28" s="13">
        <f>B28-H28</f>
        <v/>
      </c>
      <c r="O28" s="13">
        <f>C28-I28</f>
        <v/>
      </c>
      <c r="P28" s="13">
        <f>D28-J28</f>
        <v/>
      </c>
      <c r="Q28" s="13">
        <f>E28-K28</f>
        <v/>
      </c>
      <c r="R28" s="13">
        <f>F28-L28</f>
        <v/>
      </c>
      <c r="S28" s="13">
        <f>G28-M28</f>
        <v/>
      </c>
      <c r="T28" s="13">
        <f>SUM(B28:G28)-SUM(N27:S27)</f>
        <v/>
      </c>
    </row>
    <row r="29">
      <c r="A29" t="n">
        <v>18</v>
      </c>
      <c r="B29" s="13">
        <f>IF(N28&gt;0.005,N28*(1+$D$2/12),0)</f>
        <v/>
      </c>
      <c r="C29" s="13">
        <f>IF(O28&gt;0.005,O28*(1+$D$3/12),0)</f>
        <v/>
      </c>
      <c r="D29" s="13">
        <f>IF(P28&gt;0.005,P28*(1+$D$4/12),0)</f>
        <v/>
      </c>
      <c r="E29" s="13">
        <f>IF(Q28&gt;0.005,Q28*(1+$D$5/12),0)</f>
        <v/>
      </c>
      <c r="F29" s="13">
        <f>IF(R28&gt;0.005,R28*(1+$D$6/12),0)</f>
        <v/>
      </c>
      <c r="G29" s="13">
        <f>IF(S28&gt;0.005,S28*(1+$D$7/12),0)</f>
        <v/>
      </c>
      <c r="H29" s="13">
        <f>MIN(B29,MAX(0,'Your debts'!$B$9-0-(MIN($E$3,C29)+MIN($E$4,D29)+MIN($E$5,E29)+MIN($E$6,F29)+MIN($E$7,G29))))</f>
        <v/>
      </c>
      <c r="I29" s="13">
        <f>MIN(C29,MAX(0,'Your debts'!$B$9-SUM(H29:H29)-(MIN($E$4,D29)+MIN($E$5,E29)+MIN($E$6,F29)+MIN($E$7,G29))))</f>
        <v/>
      </c>
      <c r="J29" s="13">
        <f>MIN(D29,MAX(0,'Your debts'!$B$9-SUM(H29:I29)-(MIN($E$5,E29)+MIN($E$6,F29)+MIN($E$7,G29))))</f>
        <v/>
      </c>
      <c r="K29" s="13">
        <f>MIN(E29,MAX(0,'Your debts'!$B$9-SUM(H29:J29)-(MIN($E$6,F29)+MIN($E$7,G29))))</f>
        <v/>
      </c>
      <c r="L29" s="13">
        <f>MIN(F29,MAX(0,'Your debts'!$B$9-SUM(H29:K29)-(MIN($E$7,G29))))</f>
        <v/>
      </c>
      <c r="M29" s="13">
        <f>MIN(G29,MAX(0,'Your debts'!$B$9-SUM(H29:L29)-(0)))</f>
        <v/>
      </c>
      <c r="N29" s="13">
        <f>B29-H29</f>
        <v/>
      </c>
      <c r="O29" s="13">
        <f>C29-I29</f>
        <v/>
      </c>
      <c r="P29" s="13">
        <f>D29-J29</f>
        <v/>
      </c>
      <c r="Q29" s="13">
        <f>E29-K29</f>
        <v/>
      </c>
      <c r="R29" s="13">
        <f>F29-L29</f>
        <v/>
      </c>
      <c r="S29" s="13">
        <f>G29-M29</f>
        <v/>
      </c>
      <c r="T29" s="13">
        <f>SUM(B29:G29)-SUM(N28:S28)</f>
        <v/>
      </c>
    </row>
    <row r="30">
      <c r="A30" t="n">
        <v>19</v>
      </c>
      <c r="B30" s="13">
        <f>IF(N29&gt;0.005,N29*(1+$D$2/12),0)</f>
        <v/>
      </c>
      <c r="C30" s="13">
        <f>IF(O29&gt;0.005,O29*(1+$D$3/12),0)</f>
        <v/>
      </c>
      <c r="D30" s="13">
        <f>IF(P29&gt;0.005,P29*(1+$D$4/12),0)</f>
        <v/>
      </c>
      <c r="E30" s="13">
        <f>IF(Q29&gt;0.005,Q29*(1+$D$5/12),0)</f>
        <v/>
      </c>
      <c r="F30" s="13">
        <f>IF(R29&gt;0.005,R29*(1+$D$6/12),0)</f>
        <v/>
      </c>
      <c r="G30" s="13">
        <f>IF(S29&gt;0.005,S29*(1+$D$7/12),0)</f>
        <v/>
      </c>
      <c r="H30" s="13">
        <f>MIN(B30,MAX(0,'Your debts'!$B$9-0-(MIN($E$3,C30)+MIN($E$4,D30)+MIN($E$5,E30)+MIN($E$6,F30)+MIN($E$7,G30))))</f>
        <v/>
      </c>
      <c r="I30" s="13">
        <f>MIN(C30,MAX(0,'Your debts'!$B$9-SUM(H30:H30)-(MIN($E$4,D30)+MIN($E$5,E30)+MIN($E$6,F30)+MIN($E$7,G30))))</f>
        <v/>
      </c>
      <c r="J30" s="13">
        <f>MIN(D30,MAX(0,'Your debts'!$B$9-SUM(H30:I30)-(MIN($E$5,E30)+MIN($E$6,F30)+MIN($E$7,G30))))</f>
        <v/>
      </c>
      <c r="K30" s="13">
        <f>MIN(E30,MAX(0,'Your debts'!$B$9-SUM(H30:J30)-(MIN($E$6,F30)+MIN($E$7,G30))))</f>
        <v/>
      </c>
      <c r="L30" s="13">
        <f>MIN(F30,MAX(0,'Your debts'!$B$9-SUM(H30:K30)-(MIN($E$7,G30))))</f>
        <v/>
      </c>
      <c r="M30" s="13">
        <f>MIN(G30,MAX(0,'Your debts'!$B$9-SUM(H30:L30)-(0)))</f>
        <v/>
      </c>
      <c r="N30" s="13">
        <f>B30-H30</f>
        <v/>
      </c>
      <c r="O30" s="13">
        <f>C30-I30</f>
        <v/>
      </c>
      <c r="P30" s="13">
        <f>D30-J30</f>
        <v/>
      </c>
      <c r="Q30" s="13">
        <f>E30-K30</f>
        <v/>
      </c>
      <c r="R30" s="13">
        <f>F30-L30</f>
        <v/>
      </c>
      <c r="S30" s="13">
        <f>G30-M30</f>
        <v/>
      </c>
      <c r="T30" s="13">
        <f>SUM(B30:G30)-SUM(N29:S29)</f>
        <v/>
      </c>
    </row>
    <row r="31">
      <c r="A31" t="n">
        <v>20</v>
      </c>
      <c r="B31" s="13">
        <f>IF(N30&gt;0.005,N30*(1+$D$2/12),0)</f>
        <v/>
      </c>
      <c r="C31" s="13">
        <f>IF(O30&gt;0.005,O30*(1+$D$3/12),0)</f>
        <v/>
      </c>
      <c r="D31" s="13">
        <f>IF(P30&gt;0.005,P30*(1+$D$4/12),0)</f>
        <v/>
      </c>
      <c r="E31" s="13">
        <f>IF(Q30&gt;0.005,Q30*(1+$D$5/12),0)</f>
        <v/>
      </c>
      <c r="F31" s="13">
        <f>IF(R30&gt;0.005,R30*(1+$D$6/12),0)</f>
        <v/>
      </c>
      <c r="G31" s="13">
        <f>IF(S30&gt;0.005,S30*(1+$D$7/12),0)</f>
        <v/>
      </c>
      <c r="H31" s="13">
        <f>MIN(B31,MAX(0,'Your debts'!$B$9-0-(MIN($E$3,C31)+MIN($E$4,D31)+MIN($E$5,E31)+MIN($E$6,F31)+MIN($E$7,G31))))</f>
        <v/>
      </c>
      <c r="I31" s="13">
        <f>MIN(C31,MAX(0,'Your debts'!$B$9-SUM(H31:H31)-(MIN($E$4,D31)+MIN($E$5,E31)+MIN($E$6,F31)+MIN($E$7,G31))))</f>
        <v/>
      </c>
      <c r="J31" s="13">
        <f>MIN(D31,MAX(0,'Your debts'!$B$9-SUM(H31:I31)-(MIN($E$5,E31)+MIN($E$6,F31)+MIN($E$7,G31))))</f>
        <v/>
      </c>
      <c r="K31" s="13">
        <f>MIN(E31,MAX(0,'Your debts'!$B$9-SUM(H31:J31)-(MIN($E$6,F31)+MIN($E$7,G31))))</f>
        <v/>
      </c>
      <c r="L31" s="13">
        <f>MIN(F31,MAX(0,'Your debts'!$B$9-SUM(H31:K31)-(MIN($E$7,G31))))</f>
        <v/>
      </c>
      <c r="M31" s="13">
        <f>MIN(G31,MAX(0,'Your debts'!$B$9-SUM(H31:L31)-(0)))</f>
        <v/>
      </c>
      <c r="N31" s="13">
        <f>B31-H31</f>
        <v/>
      </c>
      <c r="O31" s="13">
        <f>C31-I31</f>
        <v/>
      </c>
      <c r="P31" s="13">
        <f>D31-J31</f>
        <v/>
      </c>
      <c r="Q31" s="13">
        <f>E31-K31</f>
        <v/>
      </c>
      <c r="R31" s="13">
        <f>F31-L31</f>
        <v/>
      </c>
      <c r="S31" s="13">
        <f>G31-M31</f>
        <v/>
      </c>
      <c r="T31" s="13">
        <f>SUM(B31:G31)-SUM(N30:S30)</f>
        <v/>
      </c>
    </row>
    <row r="32">
      <c r="A32" t="n">
        <v>21</v>
      </c>
      <c r="B32" s="13">
        <f>IF(N31&gt;0.005,N31*(1+$D$2/12),0)</f>
        <v/>
      </c>
      <c r="C32" s="13">
        <f>IF(O31&gt;0.005,O31*(1+$D$3/12),0)</f>
        <v/>
      </c>
      <c r="D32" s="13">
        <f>IF(P31&gt;0.005,P31*(1+$D$4/12),0)</f>
        <v/>
      </c>
      <c r="E32" s="13">
        <f>IF(Q31&gt;0.005,Q31*(1+$D$5/12),0)</f>
        <v/>
      </c>
      <c r="F32" s="13">
        <f>IF(R31&gt;0.005,R31*(1+$D$6/12),0)</f>
        <v/>
      </c>
      <c r="G32" s="13">
        <f>IF(S31&gt;0.005,S31*(1+$D$7/12),0)</f>
        <v/>
      </c>
      <c r="H32" s="13">
        <f>MIN(B32,MAX(0,'Your debts'!$B$9-0-(MIN($E$3,C32)+MIN($E$4,D32)+MIN($E$5,E32)+MIN($E$6,F32)+MIN($E$7,G32))))</f>
        <v/>
      </c>
      <c r="I32" s="13">
        <f>MIN(C32,MAX(0,'Your debts'!$B$9-SUM(H32:H32)-(MIN($E$4,D32)+MIN($E$5,E32)+MIN($E$6,F32)+MIN($E$7,G32))))</f>
        <v/>
      </c>
      <c r="J32" s="13">
        <f>MIN(D32,MAX(0,'Your debts'!$B$9-SUM(H32:I32)-(MIN($E$5,E32)+MIN($E$6,F32)+MIN($E$7,G32))))</f>
        <v/>
      </c>
      <c r="K32" s="13">
        <f>MIN(E32,MAX(0,'Your debts'!$B$9-SUM(H32:J32)-(MIN($E$6,F32)+MIN($E$7,G32))))</f>
        <v/>
      </c>
      <c r="L32" s="13">
        <f>MIN(F32,MAX(0,'Your debts'!$B$9-SUM(H32:K32)-(MIN($E$7,G32))))</f>
        <v/>
      </c>
      <c r="M32" s="13">
        <f>MIN(G32,MAX(0,'Your debts'!$B$9-SUM(H32:L32)-(0)))</f>
        <v/>
      </c>
      <c r="N32" s="13">
        <f>B32-H32</f>
        <v/>
      </c>
      <c r="O32" s="13">
        <f>C32-I32</f>
        <v/>
      </c>
      <c r="P32" s="13">
        <f>D32-J32</f>
        <v/>
      </c>
      <c r="Q32" s="13">
        <f>E32-K32</f>
        <v/>
      </c>
      <c r="R32" s="13">
        <f>F32-L32</f>
        <v/>
      </c>
      <c r="S32" s="13">
        <f>G32-M32</f>
        <v/>
      </c>
      <c r="T32" s="13">
        <f>SUM(B32:G32)-SUM(N31:S31)</f>
        <v/>
      </c>
    </row>
    <row r="33">
      <c r="A33" t="n">
        <v>22</v>
      </c>
      <c r="B33" s="13">
        <f>IF(N32&gt;0.005,N32*(1+$D$2/12),0)</f>
        <v/>
      </c>
      <c r="C33" s="13">
        <f>IF(O32&gt;0.005,O32*(1+$D$3/12),0)</f>
        <v/>
      </c>
      <c r="D33" s="13">
        <f>IF(P32&gt;0.005,P32*(1+$D$4/12),0)</f>
        <v/>
      </c>
      <c r="E33" s="13">
        <f>IF(Q32&gt;0.005,Q32*(1+$D$5/12),0)</f>
        <v/>
      </c>
      <c r="F33" s="13">
        <f>IF(R32&gt;0.005,R32*(1+$D$6/12),0)</f>
        <v/>
      </c>
      <c r="G33" s="13">
        <f>IF(S32&gt;0.005,S32*(1+$D$7/12),0)</f>
        <v/>
      </c>
      <c r="H33" s="13">
        <f>MIN(B33,MAX(0,'Your debts'!$B$9-0-(MIN($E$3,C33)+MIN($E$4,D33)+MIN($E$5,E33)+MIN($E$6,F33)+MIN($E$7,G33))))</f>
        <v/>
      </c>
      <c r="I33" s="13">
        <f>MIN(C33,MAX(0,'Your debts'!$B$9-SUM(H33:H33)-(MIN($E$4,D33)+MIN($E$5,E33)+MIN($E$6,F33)+MIN($E$7,G33))))</f>
        <v/>
      </c>
      <c r="J33" s="13">
        <f>MIN(D33,MAX(0,'Your debts'!$B$9-SUM(H33:I33)-(MIN($E$5,E33)+MIN($E$6,F33)+MIN($E$7,G33))))</f>
        <v/>
      </c>
      <c r="K33" s="13">
        <f>MIN(E33,MAX(0,'Your debts'!$B$9-SUM(H33:J33)-(MIN($E$6,F33)+MIN($E$7,G33))))</f>
        <v/>
      </c>
      <c r="L33" s="13">
        <f>MIN(F33,MAX(0,'Your debts'!$B$9-SUM(H33:K33)-(MIN($E$7,G33))))</f>
        <v/>
      </c>
      <c r="M33" s="13">
        <f>MIN(G33,MAX(0,'Your debts'!$B$9-SUM(H33:L33)-(0)))</f>
        <v/>
      </c>
      <c r="N33" s="13">
        <f>B33-H33</f>
        <v/>
      </c>
      <c r="O33" s="13">
        <f>C33-I33</f>
        <v/>
      </c>
      <c r="P33" s="13">
        <f>D33-J33</f>
        <v/>
      </c>
      <c r="Q33" s="13">
        <f>E33-K33</f>
        <v/>
      </c>
      <c r="R33" s="13">
        <f>F33-L33</f>
        <v/>
      </c>
      <c r="S33" s="13">
        <f>G33-M33</f>
        <v/>
      </c>
      <c r="T33" s="13">
        <f>SUM(B33:G33)-SUM(N32:S32)</f>
        <v/>
      </c>
    </row>
    <row r="34">
      <c r="A34" t="n">
        <v>23</v>
      </c>
      <c r="B34" s="13">
        <f>IF(N33&gt;0.005,N33*(1+$D$2/12),0)</f>
        <v/>
      </c>
      <c r="C34" s="13">
        <f>IF(O33&gt;0.005,O33*(1+$D$3/12),0)</f>
        <v/>
      </c>
      <c r="D34" s="13">
        <f>IF(P33&gt;0.005,P33*(1+$D$4/12),0)</f>
        <v/>
      </c>
      <c r="E34" s="13">
        <f>IF(Q33&gt;0.005,Q33*(1+$D$5/12),0)</f>
        <v/>
      </c>
      <c r="F34" s="13">
        <f>IF(R33&gt;0.005,R33*(1+$D$6/12),0)</f>
        <v/>
      </c>
      <c r="G34" s="13">
        <f>IF(S33&gt;0.005,S33*(1+$D$7/12),0)</f>
        <v/>
      </c>
      <c r="H34" s="13">
        <f>MIN(B34,MAX(0,'Your debts'!$B$9-0-(MIN($E$3,C34)+MIN($E$4,D34)+MIN($E$5,E34)+MIN($E$6,F34)+MIN($E$7,G34))))</f>
        <v/>
      </c>
      <c r="I34" s="13">
        <f>MIN(C34,MAX(0,'Your debts'!$B$9-SUM(H34:H34)-(MIN($E$4,D34)+MIN($E$5,E34)+MIN($E$6,F34)+MIN($E$7,G34))))</f>
        <v/>
      </c>
      <c r="J34" s="13">
        <f>MIN(D34,MAX(0,'Your debts'!$B$9-SUM(H34:I34)-(MIN($E$5,E34)+MIN($E$6,F34)+MIN($E$7,G34))))</f>
        <v/>
      </c>
      <c r="K34" s="13">
        <f>MIN(E34,MAX(0,'Your debts'!$B$9-SUM(H34:J34)-(MIN($E$6,F34)+MIN($E$7,G34))))</f>
        <v/>
      </c>
      <c r="L34" s="13">
        <f>MIN(F34,MAX(0,'Your debts'!$B$9-SUM(H34:K34)-(MIN($E$7,G34))))</f>
        <v/>
      </c>
      <c r="M34" s="13">
        <f>MIN(G34,MAX(0,'Your debts'!$B$9-SUM(H34:L34)-(0)))</f>
        <v/>
      </c>
      <c r="N34" s="13">
        <f>B34-H34</f>
        <v/>
      </c>
      <c r="O34" s="13">
        <f>C34-I34</f>
        <v/>
      </c>
      <c r="P34" s="13">
        <f>D34-J34</f>
        <v/>
      </c>
      <c r="Q34" s="13">
        <f>E34-K34</f>
        <v/>
      </c>
      <c r="R34" s="13">
        <f>F34-L34</f>
        <v/>
      </c>
      <c r="S34" s="13">
        <f>G34-M34</f>
        <v/>
      </c>
      <c r="T34" s="13">
        <f>SUM(B34:G34)-SUM(N33:S33)</f>
        <v/>
      </c>
    </row>
    <row r="35">
      <c r="A35" t="n">
        <v>24</v>
      </c>
      <c r="B35" s="13">
        <f>IF(N34&gt;0.005,N34*(1+$D$2/12),0)</f>
        <v/>
      </c>
      <c r="C35" s="13">
        <f>IF(O34&gt;0.005,O34*(1+$D$3/12),0)</f>
        <v/>
      </c>
      <c r="D35" s="13">
        <f>IF(P34&gt;0.005,P34*(1+$D$4/12),0)</f>
        <v/>
      </c>
      <c r="E35" s="13">
        <f>IF(Q34&gt;0.005,Q34*(1+$D$5/12),0)</f>
        <v/>
      </c>
      <c r="F35" s="13">
        <f>IF(R34&gt;0.005,R34*(1+$D$6/12),0)</f>
        <v/>
      </c>
      <c r="G35" s="13">
        <f>IF(S34&gt;0.005,S34*(1+$D$7/12),0)</f>
        <v/>
      </c>
      <c r="H35" s="13">
        <f>MIN(B35,MAX(0,'Your debts'!$B$9-0-(MIN($E$3,C35)+MIN($E$4,D35)+MIN($E$5,E35)+MIN($E$6,F35)+MIN($E$7,G35))))</f>
        <v/>
      </c>
      <c r="I35" s="13">
        <f>MIN(C35,MAX(0,'Your debts'!$B$9-SUM(H35:H35)-(MIN($E$4,D35)+MIN($E$5,E35)+MIN($E$6,F35)+MIN($E$7,G35))))</f>
        <v/>
      </c>
      <c r="J35" s="13">
        <f>MIN(D35,MAX(0,'Your debts'!$B$9-SUM(H35:I35)-(MIN($E$5,E35)+MIN($E$6,F35)+MIN($E$7,G35))))</f>
        <v/>
      </c>
      <c r="K35" s="13">
        <f>MIN(E35,MAX(0,'Your debts'!$B$9-SUM(H35:J35)-(MIN($E$6,F35)+MIN($E$7,G35))))</f>
        <v/>
      </c>
      <c r="L35" s="13">
        <f>MIN(F35,MAX(0,'Your debts'!$B$9-SUM(H35:K35)-(MIN($E$7,G35))))</f>
        <v/>
      </c>
      <c r="M35" s="13">
        <f>MIN(G35,MAX(0,'Your debts'!$B$9-SUM(H35:L35)-(0)))</f>
        <v/>
      </c>
      <c r="N35" s="13">
        <f>B35-H35</f>
        <v/>
      </c>
      <c r="O35" s="13">
        <f>C35-I35</f>
        <v/>
      </c>
      <c r="P35" s="13">
        <f>D35-J35</f>
        <v/>
      </c>
      <c r="Q35" s="13">
        <f>E35-K35</f>
        <v/>
      </c>
      <c r="R35" s="13">
        <f>F35-L35</f>
        <v/>
      </c>
      <c r="S35" s="13">
        <f>G35-M35</f>
        <v/>
      </c>
      <c r="T35" s="13">
        <f>SUM(B35:G35)-SUM(N34:S34)</f>
        <v/>
      </c>
    </row>
    <row r="36">
      <c r="A36" t="n">
        <v>25</v>
      </c>
      <c r="B36" s="13">
        <f>IF(N35&gt;0.005,N35*(1+$D$2/12),0)</f>
        <v/>
      </c>
      <c r="C36" s="13">
        <f>IF(O35&gt;0.005,O35*(1+$D$3/12),0)</f>
        <v/>
      </c>
      <c r="D36" s="13">
        <f>IF(P35&gt;0.005,P35*(1+$D$4/12),0)</f>
        <v/>
      </c>
      <c r="E36" s="13">
        <f>IF(Q35&gt;0.005,Q35*(1+$D$5/12),0)</f>
        <v/>
      </c>
      <c r="F36" s="13">
        <f>IF(R35&gt;0.005,R35*(1+$D$6/12),0)</f>
        <v/>
      </c>
      <c r="G36" s="13">
        <f>IF(S35&gt;0.005,S35*(1+$D$7/12),0)</f>
        <v/>
      </c>
      <c r="H36" s="13">
        <f>MIN(B36,MAX(0,'Your debts'!$B$9-0-(MIN($E$3,C36)+MIN($E$4,D36)+MIN($E$5,E36)+MIN($E$6,F36)+MIN($E$7,G36))))</f>
        <v/>
      </c>
      <c r="I36" s="13">
        <f>MIN(C36,MAX(0,'Your debts'!$B$9-SUM(H36:H36)-(MIN($E$4,D36)+MIN($E$5,E36)+MIN($E$6,F36)+MIN($E$7,G36))))</f>
        <v/>
      </c>
      <c r="J36" s="13">
        <f>MIN(D36,MAX(0,'Your debts'!$B$9-SUM(H36:I36)-(MIN($E$5,E36)+MIN($E$6,F36)+MIN($E$7,G36))))</f>
        <v/>
      </c>
      <c r="K36" s="13">
        <f>MIN(E36,MAX(0,'Your debts'!$B$9-SUM(H36:J36)-(MIN($E$6,F36)+MIN($E$7,G36))))</f>
        <v/>
      </c>
      <c r="L36" s="13">
        <f>MIN(F36,MAX(0,'Your debts'!$B$9-SUM(H36:K36)-(MIN($E$7,G36))))</f>
        <v/>
      </c>
      <c r="M36" s="13">
        <f>MIN(G36,MAX(0,'Your debts'!$B$9-SUM(H36:L36)-(0)))</f>
        <v/>
      </c>
      <c r="N36" s="13">
        <f>B36-H36</f>
        <v/>
      </c>
      <c r="O36" s="13">
        <f>C36-I36</f>
        <v/>
      </c>
      <c r="P36" s="13">
        <f>D36-J36</f>
        <v/>
      </c>
      <c r="Q36" s="13">
        <f>E36-K36</f>
        <v/>
      </c>
      <c r="R36" s="13">
        <f>F36-L36</f>
        <v/>
      </c>
      <c r="S36" s="13">
        <f>G36-M36</f>
        <v/>
      </c>
      <c r="T36" s="13">
        <f>SUM(B36:G36)-SUM(N35:S35)</f>
        <v/>
      </c>
    </row>
    <row r="37">
      <c r="A37" t="n">
        <v>26</v>
      </c>
      <c r="B37" s="13">
        <f>IF(N36&gt;0.005,N36*(1+$D$2/12),0)</f>
        <v/>
      </c>
      <c r="C37" s="13">
        <f>IF(O36&gt;0.005,O36*(1+$D$3/12),0)</f>
        <v/>
      </c>
      <c r="D37" s="13">
        <f>IF(P36&gt;0.005,P36*(1+$D$4/12),0)</f>
        <v/>
      </c>
      <c r="E37" s="13">
        <f>IF(Q36&gt;0.005,Q36*(1+$D$5/12),0)</f>
        <v/>
      </c>
      <c r="F37" s="13">
        <f>IF(R36&gt;0.005,R36*(1+$D$6/12),0)</f>
        <v/>
      </c>
      <c r="G37" s="13">
        <f>IF(S36&gt;0.005,S36*(1+$D$7/12),0)</f>
        <v/>
      </c>
      <c r="H37" s="13">
        <f>MIN(B37,MAX(0,'Your debts'!$B$9-0-(MIN($E$3,C37)+MIN($E$4,D37)+MIN($E$5,E37)+MIN($E$6,F37)+MIN($E$7,G37))))</f>
        <v/>
      </c>
      <c r="I37" s="13">
        <f>MIN(C37,MAX(0,'Your debts'!$B$9-SUM(H37:H37)-(MIN($E$4,D37)+MIN($E$5,E37)+MIN($E$6,F37)+MIN($E$7,G37))))</f>
        <v/>
      </c>
      <c r="J37" s="13">
        <f>MIN(D37,MAX(0,'Your debts'!$B$9-SUM(H37:I37)-(MIN($E$5,E37)+MIN($E$6,F37)+MIN($E$7,G37))))</f>
        <v/>
      </c>
      <c r="K37" s="13">
        <f>MIN(E37,MAX(0,'Your debts'!$B$9-SUM(H37:J37)-(MIN($E$6,F37)+MIN($E$7,G37))))</f>
        <v/>
      </c>
      <c r="L37" s="13">
        <f>MIN(F37,MAX(0,'Your debts'!$B$9-SUM(H37:K37)-(MIN($E$7,G37))))</f>
        <v/>
      </c>
      <c r="M37" s="13">
        <f>MIN(G37,MAX(0,'Your debts'!$B$9-SUM(H37:L37)-(0)))</f>
        <v/>
      </c>
      <c r="N37" s="13">
        <f>B37-H37</f>
        <v/>
      </c>
      <c r="O37" s="13">
        <f>C37-I37</f>
        <v/>
      </c>
      <c r="P37" s="13">
        <f>D37-J37</f>
        <v/>
      </c>
      <c r="Q37" s="13">
        <f>E37-K37</f>
        <v/>
      </c>
      <c r="R37" s="13">
        <f>F37-L37</f>
        <v/>
      </c>
      <c r="S37" s="13">
        <f>G37-M37</f>
        <v/>
      </c>
      <c r="T37" s="13">
        <f>SUM(B37:G37)-SUM(N36:S36)</f>
        <v/>
      </c>
    </row>
    <row r="38">
      <c r="A38" t="n">
        <v>27</v>
      </c>
      <c r="B38" s="13">
        <f>IF(N37&gt;0.005,N37*(1+$D$2/12),0)</f>
        <v/>
      </c>
      <c r="C38" s="13">
        <f>IF(O37&gt;0.005,O37*(1+$D$3/12),0)</f>
        <v/>
      </c>
      <c r="D38" s="13">
        <f>IF(P37&gt;0.005,P37*(1+$D$4/12),0)</f>
        <v/>
      </c>
      <c r="E38" s="13">
        <f>IF(Q37&gt;0.005,Q37*(1+$D$5/12),0)</f>
        <v/>
      </c>
      <c r="F38" s="13">
        <f>IF(R37&gt;0.005,R37*(1+$D$6/12),0)</f>
        <v/>
      </c>
      <c r="G38" s="13">
        <f>IF(S37&gt;0.005,S37*(1+$D$7/12),0)</f>
        <v/>
      </c>
      <c r="H38" s="13">
        <f>MIN(B38,MAX(0,'Your debts'!$B$9-0-(MIN($E$3,C38)+MIN($E$4,D38)+MIN($E$5,E38)+MIN($E$6,F38)+MIN($E$7,G38))))</f>
        <v/>
      </c>
      <c r="I38" s="13">
        <f>MIN(C38,MAX(0,'Your debts'!$B$9-SUM(H38:H38)-(MIN($E$4,D38)+MIN($E$5,E38)+MIN($E$6,F38)+MIN($E$7,G38))))</f>
        <v/>
      </c>
      <c r="J38" s="13">
        <f>MIN(D38,MAX(0,'Your debts'!$B$9-SUM(H38:I38)-(MIN($E$5,E38)+MIN($E$6,F38)+MIN($E$7,G38))))</f>
        <v/>
      </c>
      <c r="K38" s="13">
        <f>MIN(E38,MAX(0,'Your debts'!$B$9-SUM(H38:J38)-(MIN($E$6,F38)+MIN($E$7,G38))))</f>
        <v/>
      </c>
      <c r="L38" s="13">
        <f>MIN(F38,MAX(0,'Your debts'!$B$9-SUM(H38:K38)-(MIN($E$7,G38))))</f>
        <v/>
      </c>
      <c r="M38" s="13">
        <f>MIN(G38,MAX(0,'Your debts'!$B$9-SUM(H38:L38)-(0)))</f>
        <v/>
      </c>
      <c r="N38" s="13">
        <f>B38-H38</f>
        <v/>
      </c>
      <c r="O38" s="13">
        <f>C38-I38</f>
        <v/>
      </c>
      <c r="P38" s="13">
        <f>D38-J38</f>
        <v/>
      </c>
      <c r="Q38" s="13">
        <f>E38-K38</f>
        <v/>
      </c>
      <c r="R38" s="13">
        <f>F38-L38</f>
        <v/>
      </c>
      <c r="S38" s="13">
        <f>G38-M38</f>
        <v/>
      </c>
      <c r="T38" s="13">
        <f>SUM(B38:G38)-SUM(N37:S37)</f>
        <v/>
      </c>
    </row>
    <row r="39">
      <c r="A39" t="n">
        <v>28</v>
      </c>
      <c r="B39" s="13">
        <f>IF(N38&gt;0.005,N38*(1+$D$2/12),0)</f>
        <v/>
      </c>
      <c r="C39" s="13">
        <f>IF(O38&gt;0.005,O38*(1+$D$3/12),0)</f>
        <v/>
      </c>
      <c r="D39" s="13">
        <f>IF(P38&gt;0.005,P38*(1+$D$4/12),0)</f>
        <v/>
      </c>
      <c r="E39" s="13">
        <f>IF(Q38&gt;0.005,Q38*(1+$D$5/12),0)</f>
        <v/>
      </c>
      <c r="F39" s="13">
        <f>IF(R38&gt;0.005,R38*(1+$D$6/12),0)</f>
        <v/>
      </c>
      <c r="G39" s="13">
        <f>IF(S38&gt;0.005,S38*(1+$D$7/12),0)</f>
        <v/>
      </c>
      <c r="H39" s="13">
        <f>MIN(B39,MAX(0,'Your debts'!$B$9-0-(MIN($E$3,C39)+MIN($E$4,D39)+MIN($E$5,E39)+MIN($E$6,F39)+MIN($E$7,G39))))</f>
        <v/>
      </c>
      <c r="I39" s="13">
        <f>MIN(C39,MAX(0,'Your debts'!$B$9-SUM(H39:H39)-(MIN($E$4,D39)+MIN($E$5,E39)+MIN($E$6,F39)+MIN($E$7,G39))))</f>
        <v/>
      </c>
      <c r="J39" s="13">
        <f>MIN(D39,MAX(0,'Your debts'!$B$9-SUM(H39:I39)-(MIN($E$5,E39)+MIN($E$6,F39)+MIN($E$7,G39))))</f>
        <v/>
      </c>
      <c r="K39" s="13">
        <f>MIN(E39,MAX(0,'Your debts'!$B$9-SUM(H39:J39)-(MIN($E$6,F39)+MIN($E$7,G39))))</f>
        <v/>
      </c>
      <c r="L39" s="13">
        <f>MIN(F39,MAX(0,'Your debts'!$B$9-SUM(H39:K39)-(MIN($E$7,G39))))</f>
        <v/>
      </c>
      <c r="M39" s="13">
        <f>MIN(G39,MAX(0,'Your debts'!$B$9-SUM(H39:L39)-(0)))</f>
        <v/>
      </c>
      <c r="N39" s="13">
        <f>B39-H39</f>
        <v/>
      </c>
      <c r="O39" s="13">
        <f>C39-I39</f>
        <v/>
      </c>
      <c r="P39" s="13">
        <f>D39-J39</f>
        <v/>
      </c>
      <c r="Q39" s="13">
        <f>E39-K39</f>
        <v/>
      </c>
      <c r="R39" s="13">
        <f>F39-L39</f>
        <v/>
      </c>
      <c r="S39" s="13">
        <f>G39-M39</f>
        <v/>
      </c>
      <c r="T39" s="13">
        <f>SUM(B39:G39)-SUM(N38:S38)</f>
        <v/>
      </c>
    </row>
    <row r="40">
      <c r="A40" t="n">
        <v>29</v>
      </c>
      <c r="B40" s="13">
        <f>IF(N39&gt;0.005,N39*(1+$D$2/12),0)</f>
        <v/>
      </c>
      <c r="C40" s="13">
        <f>IF(O39&gt;0.005,O39*(1+$D$3/12),0)</f>
        <v/>
      </c>
      <c r="D40" s="13">
        <f>IF(P39&gt;0.005,P39*(1+$D$4/12),0)</f>
        <v/>
      </c>
      <c r="E40" s="13">
        <f>IF(Q39&gt;0.005,Q39*(1+$D$5/12),0)</f>
        <v/>
      </c>
      <c r="F40" s="13">
        <f>IF(R39&gt;0.005,R39*(1+$D$6/12),0)</f>
        <v/>
      </c>
      <c r="G40" s="13">
        <f>IF(S39&gt;0.005,S39*(1+$D$7/12),0)</f>
        <v/>
      </c>
      <c r="H40" s="13">
        <f>MIN(B40,MAX(0,'Your debts'!$B$9-0-(MIN($E$3,C40)+MIN($E$4,D40)+MIN($E$5,E40)+MIN($E$6,F40)+MIN($E$7,G40))))</f>
        <v/>
      </c>
      <c r="I40" s="13">
        <f>MIN(C40,MAX(0,'Your debts'!$B$9-SUM(H40:H40)-(MIN($E$4,D40)+MIN($E$5,E40)+MIN($E$6,F40)+MIN($E$7,G40))))</f>
        <v/>
      </c>
      <c r="J40" s="13">
        <f>MIN(D40,MAX(0,'Your debts'!$B$9-SUM(H40:I40)-(MIN($E$5,E40)+MIN($E$6,F40)+MIN($E$7,G40))))</f>
        <v/>
      </c>
      <c r="K40" s="13">
        <f>MIN(E40,MAX(0,'Your debts'!$B$9-SUM(H40:J40)-(MIN($E$6,F40)+MIN($E$7,G40))))</f>
        <v/>
      </c>
      <c r="L40" s="13">
        <f>MIN(F40,MAX(0,'Your debts'!$B$9-SUM(H40:K40)-(MIN($E$7,G40))))</f>
        <v/>
      </c>
      <c r="M40" s="13">
        <f>MIN(G40,MAX(0,'Your debts'!$B$9-SUM(H40:L40)-(0)))</f>
        <v/>
      </c>
      <c r="N40" s="13">
        <f>B40-H40</f>
        <v/>
      </c>
      <c r="O40" s="13">
        <f>C40-I40</f>
        <v/>
      </c>
      <c r="P40" s="13">
        <f>D40-J40</f>
        <v/>
      </c>
      <c r="Q40" s="13">
        <f>E40-K40</f>
        <v/>
      </c>
      <c r="R40" s="13">
        <f>F40-L40</f>
        <v/>
      </c>
      <c r="S40" s="13">
        <f>G40-M40</f>
        <v/>
      </c>
      <c r="T40" s="13">
        <f>SUM(B40:G40)-SUM(N39:S39)</f>
        <v/>
      </c>
    </row>
    <row r="41">
      <c r="A41" t="n">
        <v>30</v>
      </c>
      <c r="B41" s="13">
        <f>IF(N40&gt;0.005,N40*(1+$D$2/12),0)</f>
        <v/>
      </c>
      <c r="C41" s="13">
        <f>IF(O40&gt;0.005,O40*(1+$D$3/12),0)</f>
        <v/>
      </c>
      <c r="D41" s="13">
        <f>IF(P40&gt;0.005,P40*(1+$D$4/12),0)</f>
        <v/>
      </c>
      <c r="E41" s="13">
        <f>IF(Q40&gt;0.005,Q40*(1+$D$5/12),0)</f>
        <v/>
      </c>
      <c r="F41" s="13">
        <f>IF(R40&gt;0.005,R40*(1+$D$6/12),0)</f>
        <v/>
      </c>
      <c r="G41" s="13">
        <f>IF(S40&gt;0.005,S40*(1+$D$7/12),0)</f>
        <v/>
      </c>
      <c r="H41" s="13">
        <f>MIN(B41,MAX(0,'Your debts'!$B$9-0-(MIN($E$3,C41)+MIN($E$4,D41)+MIN($E$5,E41)+MIN($E$6,F41)+MIN($E$7,G41))))</f>
        <v/>
      </c>
      <c r="I41" s="13">
        <f>MIN(C41,MAX(0,'Your debts'!$B$9-SUM(H41:H41)-(MIN($E$4,D41)+MIN($E$5,E41)+MIN($E$6,F41)+MIN($E$7,G41))))</f>
        <v/>
      </c>
      <c r="J41" s="13">
        <f>MIN(D41,MAX(0,'Your debts'!$B$9-SUM(H41:I41)-(MIN($E$5,E41)+MIN($E$6,F41)+MIN($E$7,G41))))</f>
        <v/>
      </c>
      <c r="K41" s="13">
        <f>MIN(E41,MAX(0,'Your debts'!$B$9-SUM(H41:J41)-(MIN($E$6,F41)+MIN($E$7,G41))))</f>
        <v/>
      </c>
      <c r="L41" s="13">
        <f>MIN(F41,MAX(0,'Your debts'!$B$9-SUM(H41:K41)-(MIN($E$7,G41))))</f>
        <v/>
      </c>
      <c r="M41" s="13">
        <f>MIN(G41,MAX(0,'Your debts'!$B$9-SUM(H41:L41)-(0)))</f>
        <v/>
      </c>
      <c r="N41" s="13">
        <f>B41-H41</f>
        <v/>
      </c>
      <c r="O41" s="13">
        <f>C41-I41</f>
        <v/>
      </c>
      <c r="P41" s="13">
        <f>D41-J41</f>
        <v/>
      </c>
      <c r="Q41" s="13">
        <f>E41-K41</f>
        <v/>
      </c>
      <c r="R41" s="13">
        <f>F41-L41</f>
        <v/>
      </c>
      <c r="S41" s="13">
        <f>G41-M41</f>
        <v/>
      </c>
      <c r="T41" s="13">
        <f>SUM(B41:G41)-SUM(N40:S40)</f>
        <v/>
      </c>
    </row>
    <row r="42">
      <c r="A42" t="n">
        <v>31</v>
      </c>
      <c r="B42" s="13">
        <f>IF(N41&gt;0.005,N41*(1+$D$2/12),0)</f>
        <v/>
      </c>
      <c r="C42" s="13">
        <f>IF(O41&gt;0.005,O41*(1+$D$3/12),0)</f>
        <v/>
      </c>
      <c r="D42" s="13">
        <f>IF(P41&gt;0.005,P41*(1+$D$4/12),0)</f>
        <v/>
      </c>
      <c r="E42" s="13">
        <f>IF(Q41&gt;0.005,Q41*(1+$D$5/12),0)</f>
        <v/>
      </c>
      <c r="F42" s="13">
        <f>IF(R41&gt;0.005,R41*(1+$D$6/12),0)</f>
        <v/>
      </c>
      <c r="G42" s="13">
        <f>IF(S41&gt;0.005,S41*(1+$D$7/12),0)</f>
        <v/>
      </c>
      <c r="H42" s="13">
        <f>MIN(B42,MAX(0,'Your debts'!$B$9-0-(MIN($E$3,C42)+MIN($E$4,D42)+MIN($E$5,E42)+MIN($E$6,F42)+MIN($E$7,G42))))</f>
        <v/>
      </c>
      <c r="I42" s="13">
        <f>MIN(C42,MAX(0,'Your debts'!$B$9-SUM(H42:H42)-(MIN($E$4,D42)+MIN($E$5,E42)+MIN($E$6,F42)+MIN($E$7,G42))))</f>
        <v/>
      </c>
      <c r="J42" s="13">
        <f>MIN(D42,MAX(0,'Your debts'!$B$9-SUM(H42:I42)-(MIN($E$5,E42)+MIN($E$6,F42)+MIN($E$7,G42))))</f>
        <v/>
      </c>
      <c r="K42" s="13">
        <f>MIN(E42,MAX(0,'Your debts'!$B$9-SUM(H42:J42)-(MIN($E$6,F42)+MIN($E$7,G42))))</f>
        <v/>
      </c>
      <c r="L42" s="13">
        <f>MIN(F42,MAX(0,'Your debts'!$B$9-SUM(H42:K42)-(MIN($E$7,G42))))</f>
        <v/>
      </c>
      <c r="M42" s="13">
        <f>MIN(G42,MAX(0,'Your debts'!$B$9-SUM(H42:L42)-(0)))</f>
        <v/>
      </c>
      <c r="N42" s="13">
        <f>B42-H42</f>
        <v/>
      </c>
      <c r="O42" s="13">
        <f>C42-I42</f>
        <v/>
      </c>
      <c r="P42" s="13">
        <f>D42-J42</f>
        <v/>
      </c>
      <c r="Q42" s="13">
        <f>E42-K42</f>
        <v/>
      </c>
      <c r="R42" s="13">
        <f>F42-L42</f>
        <v/>
      </c>
      <c r="S42" s="13">
        <f>G42-M42</f>
        <v/>
      </c>
      <c r="T42" s="13">
        <f>SUM(B42:G42)-SUM(N41:S41)</f>
        <v/>
      </c>
    </row>
    <row r="43">
      <c r="A43" t="n">
        <v>32</v>
      </c>
      <c r="B43" s="13">
        <f>IF(N42&gt;0.005,N42*(1+$D$2/12),0)</f>
        <v/>
      </c>
      <c r="C43" s="13">
        <f>IF(O42&gt;0.005,O42*(1+$D$3/12),0)</f>
        <v/>
      </c>
      <c r="D43" s="13">
        <f>IF(P42&gt;0.005,P42*(1+$D$4/12),0)</f>
        <v/>
      </c>
      <c r="E43" s="13">
        <f>IF(Q42&gt;0.005,Q42*(1+$D$5/12),0)</f>
        <v/>
      </c>
      <c r="F43" s="13">
        <f>IF(R42&gt;0.005,R42*(1+$D$6/12),0)</f>
        <v/>
      </c>
      <c r="G43" s="13">
        <f>IF(S42&gt;0.005,S42*(1+$D$7/12),0)</f>
        <v/>
      </c>
      <c r="H43" s="13">
        <f>MIN(B43,MAX(0,'Your debts'!$B$9-0-(MIN($E$3,C43)+MIN($E$4,D43)+MIN($E$5,E43)+MIN($E$6,F43)+MIN($E$7,G43))))</f>
        <v/>
      </c>
      <c r="I43" s="13">
        <f>MIN(C43,MAX(0,'Your debts'!$B$9-SUM(H43:H43)-(MIN($E$4,D43)+MIN($E$5,E43)+MIN($E$6,F43)+MIN($E$7,G43))))</f>
        <v/>
      </c>
      <c r="J43" s="13">
        <f>MIN(D43,MAX(0,'Your debts'!$B$9-SUM(H43:I43)-(MIN($E$5,E43)+MIN($E$6,F43)+MIN($E$7,G43))))</f>
        <v/>
      </c>
      <c r="K43" s="13">
        <f>MIN(E43,MAX(0,'Your debts'!$B$9-SUM(H43:J43)-(MIN($E$6,F43)+MIN($E$7,G43))))</f>
        <v/>
      </c>
      <c r="L43" s="13">
        <f>MIN(F43,MAX(0,'Your debts'!$B$9-SUM(H43:K43)-(MIN($E$7,G43))))</f>
        <v/>
      </c>
      <c r="M43" s="13">
        <f>MIN(G43,MAX(0,'Your debts'!$B$9-SUM(H43:L43)-(0)))</f>
        <v/>
      </c>
      <c r="N43" s="13">
        <f>B43-H43</f>
        <v/>
      </c>
      <c r="O43" s="13">
        <f>C43-I43</f>
        <v/>
      </c>
      <c r="P43" s="13">
        <f>D43-J43</f>
        <v/>
      </c>
      <c r="Q43" s="13">
        <f>E43-K43</f>
        <v/>
      </c>
      <c r="R43" s="13">
        <f>F43-L43</f>
        <v/>
      </c>
      <c r="S43" s="13">
        <f>G43-M43</f>
        <v/>
      </c>
      <c r="T43" s="13">
        <f>SUM(B43:G43)-SUM(N42:S42)</f>
        <v/>
      </c>
    </row>
    <row r="44">
      <c r="A44" t="n">
        <v>33</v>
      </c>
      <c r="B44" s="13">
        <f>IF(N43&gt;0.005,N43*(1+$D$2/12),0)</f>
        <v/>
      </c>
      <c r="C44" s="13">
        <f>IF(O43&gt;0.005,O43*(1+$D$3/12),0)</f>
        <v/>
      </c>
      <c r="D44" s="13">
        <f>IF(P43&gt;0.005,P43*(1+$D$4/12),0)</f>
        <v/>
      </c>
      <c r="E44" s="13">
        <f>IF(Q43&gt;0.005,Q43*(1+$D$5/12),0)</f>
        <v/>
      </c>
      <c r="F44" s="13">
        <f>IF(R43&gt;0.005,R43*(1+$D$6/12),0)</f>
        <v/>
      </c>
      <c r="G44" s="13">
        <f>IF(S43&gt;0.005,S43*(1+$D$7/12),0)</f>
        <v/>
      </c>
      <c r="H44" s="13">
        <f>MIN(B44,MAX(0,'Your debts'!$B$9-0-(MIN($E$3,C44)+MIN($E$4,D44)+MIN($E$5,E44)+MIN($E$6,F44)+MIN($E$7,G44))))</f>
        <v/>
      </c>
      <c r="I44" s="13">
        <f>MIN(C44,MAX(0,'Your debts'!$B$9-SUM(H44:H44)-(MIN($E$4,D44)+MIN($E$5,E44)+MIN($E$6,F44)+MIN($E$7,G44))))</f>
        <v/>
      </c>
      <c r="J44" s="13">
        <f>MIN(D44,MAX(0,'Your debts'!$B$9-SUM(H44:I44)-(MIN($E$5,E44)+MIN($E$6,F44)+MIN($E$7,G44))))</f>
        <v/>
      </c>
      <c r="K44" s="13">
        <f>MIN(E44,MAX(0,'Your debts'!$B$9-SUM(H44:J44)-(MIN($E$6,F44)+MIN($E$7,G44))))</f>
        <v/>
      </c>
      <c r="L44" s="13">
        <f>MIN(F44,MAX(0,'Your debts'!$B$9-SUM(H44:K44)-(MIN($E$7,G44))))</f>
        <v/>
      </c>
      <c r="M44" s="13">
        <f>MIN(G44,MAX(0,'Your debts'!$B$9-SUM(H44:L44)-(0)))</f>
        <v/>
      </c>
      <c r="N44" s="13">
        <f>B44-H44</f>
        <v/>
      </c>
      <c r="O44" s="13">
        <f>C44-I44</f>
        <v/>
      </c>
      <c r="P44" s="13">
        <f>D44-J44</f>
        <v/>
      </c>
      <c r="Q44" s="13">
        <f>E44-K44</f>
        <v/>
      </c>
      <c r="R44" s="13">
        <f>F44-L44</f>
        <v/>
      </c>
      <c r="S44" s="13">
        <f>G44-M44</f>
        <v/>
      </c>
      <c r="T44" s="13">
        <f>SUM(B44:G44)-SUM(N43:S43)</f>
        <v/>
      </c>
    </row>
    <row r="45">
      <c r="A45" t="n">
        <v>34</v>
      </c>
      <c r="B45" s="13">
        <f>IF(N44&gt;0.005,N44*(1+$D$2/12),0)</f>
        <v/>
      </c>
      <c r="C45" s="13">
        <f>IF(O44&gt;0.005,O44*(1+$D$3/12),0)</f>
        <v/>
      </c>
      <c r="D45" s="13">
        <f>IF(P44&gt;0.005,P44*(1+$D$4/12),0)</f>
        <v/>
      </c>
      <c r="E45" s="13">
        <f>IF(Q44&gt;0.005,Q44*(1+$D$5/12),0)</f>
        <v/>
      </c>
      <c r="F45" s="13">
        <f>IF(R44&gt;0.005,R44*(1+$D$6/12),0)</f>
        <v/>
      </c>
      <c r="G45" s="13">
        <f>IF(S44&gt;0.005,S44*(1+$D$7/12),0)</f>
        <v/>
      </c>
      <c r="H45" s="13">
        <f>MIN(B45,MAX(0,'Your debts'!$B$9-0-(MIN($E$3,C45)+MIN($E$4,D45)+MIN($E$5,E45)+MIN($E$6,F45)+MIN($E$7,G45))))</f>
        <v/>
      </c>
      <c r="I45" s="13">
        <f>MIN(C45,MAX(0,'Your debts'!$B$9-SUM(H45:H45)-(MIN($E$4,D45)+MIN($E$5,E45)+MIN($E$6,F45)+MIN($E$7,G45))))</f>
        <v/>
      </c>
      <c r="J45" s="13">
        <f>MIN(D45,MAX(0,'Your debts'!$B$9-SUM(H45:I45)-(MIN($E$5,E45)+MIN($E$6,F45)+MIN($E$7,G45))))</f>
        <v/>
      </c>
      <c r="K45" s="13">
        <f>MIN(E45,MAX(0,'Your debts'!$B$9-SUM(H45:J45)-(MIN($E$6,F45)+MIN($E$7,G45))))</f>
        <v/>
      </c>
      <c r="L45" s="13">
        <f>MIN(F45,MAX(0,'Your debts'!$B$9-SUM(H45:K45)-(MIN($E$7,G45))))</f>
        <v/>
      </c>
      <c r="M45" s="13">
        <f>MIN(G45,MAX(0,'Your debts'!$B$9-SUM(H45:L45)-(0)))</f>
        <v/>
      </c>
      <c r="N45" s="13">
        <f>B45-H45</f>
        <v/>
      </c>
      <c r="O45" s="13">
        <f>C45-I45</f>
        <v/>
      </c>
      <c r="P45" s="13">
        <f>D45-J45</f>
        <v/>
      </c>
      <c r="Q45" s="13">
        <f>E45-K45</f>
        <v/>
      </c>
      <c r="R45" s="13">
        <f>F45-L45</f>
        <v/>
      </c>
      <c r="S45" s="13">
        <f>G45-M45</f>
        <v/>
      </c>
      <c r="T45" s="13">
        <f>SUM(B45:G45)-SUM(N44:S44)</f>
        <v/>
      </c>
    </row>
    <row r="46">
      <c r="A46" t="n">
        <v>35</v>
      </c>
      <c r="B46" s="13">
        <f>IF(N45&gt;0.005,N45*(1+$D$2/12),0)</f>
        <v/>
      </c>
      <c r="C46" s="13">
        <f>IF(O45&gt;0.005,O45*(1+$D$3/12),0)</f>
        <v/>
      </c>
      <c r="D46" s="13">
        <f>IF(P45&gt;0.005,P45*(1+$D$4/12),0)</f>
        <v/>
      </c>
      <c r="E46" s="13">
        <f>IF(Q45&gt;0.005,Q45*(1+$D$5/12),0)</f>
        <v/>
      </c>
      <c r="F46" s="13">
        <f>IF(R45&gt;0.005,R45*(1+$D$6/12),0)</f>
        <v/>
      </c>
      <c r="G46" s="13">
        <f>IF(S45&gt;0.005,S45*(1+$D$7/12),0)</f>
        <v/>
      </c>
      <c r="H46" s="13">
        <f>MIN(B46,MAX(0,'Your debts'!$B$9-0-(MIN($E$3,C46)+MIN($E$4,D46)+MIN($E$5,E46)+MIN($E$6,F46)+MIN($E$7,G46))))</f>
        <v/>
      </c>
      <c r="I46" s="13">
        <f>MIN(C46,MAX(0,'Your debts'!$B$9-SUM(H46:H46)-(MIN($E$4,D46)+MIN($E$5,E46)+MIN($E$6,F46)+MIN($E$7,G46))))</f>
        <v/>
      </c>
      <c r="J46" s="13">
        <f>MIN(D46,MAX(0,'Your debts'!$B$9-SUM(H46:I46)-(MIN($E$5,E46)+MIN($E$6,F46)+MIN($E$7,G46))))</f>
        <v/>
      </c>
      <c r="K46" s="13">
        <f>MIN(E46,MAX(0,'Your debts'!$B$9-SUM(H46:J46)-(MIN($E$6,F46)+MIN($E$7,G46))))</f>
        <v/>
      </c>
      <c r="L46" s="13">
        <f>MIN(F46,MAX(0,'Your debts'!$B$9-SUM(H46:K46)-(MIN($E$7,G46))))</f>
        <v/>
      </c>
      <c r="M46" s="13">
        <f>MIN(G46,MAX(0,'Your debts'!$B$9-SUM(H46:L46)-(0)))</f>
        <v/>
      </c>
      <c r="N46" s="13">
        <f>B46-H46</f>
        <v/>
      </c>
      <c r="O46" s="13">
        <f>C46-I46</f>
        <v/>
      </c>
      <c r="P46" s="13">
        <f>D46-J46</f>
        <v/>
      </c>
      <c r="Q46" s="13">
        <f>E46-K46</f>
        <v/>
      </c>
      <c r="R46" s="13">
        <f>F46-L46</f>
        <v/>
      </c>
      <c r="S46" s="13">
        <f>G46-M46</f>
        <v/>
      </c>
      <c r="T46" s="13">
        <f>SUM(B46:G46)-SUM(N45:S45)</f>
        <v/>
      </c>
    </row>
    <row r="47">
      <c r="A47" t="n">
        <v>36</v>
      </c>
      <c r="B47" s="13">
        <f>IF(N46&gt;0.005,N46*(1+$D$2/12),0)</f>
        <v/>
      </c>
      <c r="C47" s="13">
        <f>IF(O46&gt;0.005,O46*(1+$D$3/12),0)</f>
        <v/>
      </c>
      <c r="D47" s="13">
        <f>IF(P46&gt;0.005,P46*(1+$D$4/12),0)</f>
        <v/>
      </c>
      <c r="E47" s="13">
        <f>IF(Q46&gt;0.005,Q46*(1+$D$5/12),0)</f>
        <v/>
      </c>
      <c r="F47" s="13">
        <f>IF(R46&gt;0.005,R46*(1+$D$6/12),0)</f>
        <v/>
      </c>
      <c r="G47" s="13">
        <f>IF(S46&gt;0.005,S46*(1+$D$7/12),0)</f>
        <v/>
      </c>
      <c r="H47" s="13">
        <f>MIN(B47,MAX(0,'Your debts'!$B$9-0-(MIN($E$3,C47)+MIN($E$4,D47)+MIN($E$5,E47)+MIN($E$6,F47)+MIN($E$7,G47))))</f>
        <v/>
      </c>
      <c r="I47" s="13">
        <f>MIN(C47,MAX(0,'Your debts'!$B$9-SUM(H47:H47)-(MIN($E$4,D47)+MIN($E$5,E47)+MIN($E$6,F47)+MIN($E$7,G47))))</f>
        <v/>
      </c>
      <c r="J47" s="13">
        <f>MIN(D47,MAX(0,'Your debts'!$B$9-SUM(H47:I47)-(MIN($E$5,E47)+MIN($E$6,F47)+MIN($E$7,G47))))</f>
        <v/>
      </c>
      <c r="K47" s="13">
        <f>MIN(E47,MAX(0,'Your debts'!$B$9-SUM(H47:J47)-(MIN($E$6,F47)+MIN($E$7,G47))))</f>
        <v/>
      </c>
      <c r="L47" s="13">
        <f>MIN(F47,MAX(0,'Your debts'!$B$9-SUM(H47:K47)-(MIN($E$7,G47))))</f>
        <v/>
      </c>
      <c r="M47" s="13">
        <f>MIN(G47,MAX(0,'Your debts'!$B$9-SUM(H47:L47)-(0)))</f>
        <v/>
      </c>
      <c r="N47" s="13">
        <f>B47-H47</f>
        <v/>
      </c>
      <c r="O47" s="13">
        <f>C47-I47</f>
        <v/>
      </c>
      <c r="P47" s="13">
        <f>D47-J47</f>
        <v/>
      </c>
      <c r="Q47" s="13">
        <f>E47-K47</f>
        <v/>
      </c>
      <c r="R47" s="13">
        <f>F47-L47</f>
        <v/>
      </c>
      <c r="S47" s="13">
        <f>G47-M47</f>
        <v/>
      </c>
      <c r="T47" s="13">
        <f>SUM(B47:G47)-SUM(N46:S46)</f>
        <v/>
      </c>
    </row>
    <row r="48">
      <c r="A48" t="n">
        <v>37</v>
      </c>
      <c r="B48" s="13">
        <f>IF(N47&gt;0.005,N47*(1+$D$2/12),0)</f>
        <v/>
      </c>
      <c r="C48" s="13">
        <f>IF(O47&gt;0.005,O47*(1+$D$3/12),0)</f>
        <v/>
      </c>
      <c r="D48" s="13">
        <f>IF(P47&gt;0.005,P47*(1+$D$4/12),0)</f>
        <v/>
      </c>
      <c r="E48" s="13">
        <f>IF(Q47&gt;0.005,Q47*(1+$D$5/12),0)</f>
        <v/>
      </c>
      <c r="F48" s="13">
        <f>IF(R47&gt;0.005,R47*(1+$D$6/12),0)</f>
        <v/>
      </c>
      <c r="G48" s="13">
        <f>IF(S47&gt;0.005,S47*(1+$D$7/12),0)</f>
        <v/>
      </c>
      <c r="H48" s="13">
        <f>MIN(B48,MAX(0,'Your debts'!$B$9-0-(MIN($E$3,C48)+MIN($E$4,D48)+MIN($E$5,E48)+MIN($E$6,F48)+MIN($E$7,G48))))</f>
        <v/>
      </c>
      <c r="I48" s="13">
        <f>MIN(C48,MAX(0,'Your debts'!$B$9-SUM(H48:H48)-(MIN($E$4,D48)+MIN($E$5,E48)+MIN($E$6,F48)+MIN($E$7,G48))))</f>
        <v/>
      </c>
      <c r="J48" s="13">
        <f>MIN(D48,MAX(0,'Your debts'!$B$9-SUM(H48:I48)-(MIN($E$5,E48)+MIN($E$6,F48)+MIN($E$7,G48))))</f>
        <v/>
      </c>
      <c r="K48" s="13">
        <f>MIN(E48,MAX(0,'Your debts'!$B$9-SUM(H48:J48)-(MIN($E$6,F48)+MIN($E$7,G48))))</f>
        <v/>
      </c>
      <c r="L48" s="13">
        <f>MIN(F48,MAX(0,'Your debts'!$B$9-SUM(H48:K48)-(MIN($E$7,G48))))</f>
        <v/>
      </c>
      <c r="M48" s="13">
        <f>MIN(G48,MAX(0,'Your debts'!$B$9-SUM(H48:L48)-(0)))</f>
        <v/>
      </c>
      <c r="N48" s="13">
        <f>B48-H48</f>
        <v/>
      </c>
      <c r="O48" s="13">
        <f>C48-I48</f>
        <v/>
      </c>
      <c r="P48" s="13">
        <f>D48-J48</f>
        <v/>
      </c>
      <c r="Q48" s="13">
        <f>E48-K48</f>
        <v/>
      </c>
      <c r="R48" s="13">
        <f>F48-L48</f>
        <v/>
      </c>
      <c r="S48" s="13">
        <f>G48-M48</f>
        <v/>
      </c>
      <c r="T48" s="13">
        <f>SUM(B48:G48)-SUM(N47:S47)</f>
        <v/>
      </c>
    </row>
    <row r="49">
      <c r="A49" t="n">
        <v>38</v>
      </c>
      <c r="B49" s="13">
        <f>IF(N48&gt;0.005,N48*(1+$D$2/12),0)</f>
        <v/>
      </c>
      <c r="C49" s="13">
        <f>IF(O48&gt;0.005,O48*(1+$D$3/12),0)</f>
        <v/>
      </c>
      <c r="D49" s="13">
        <f>IF(P48&gt;0.005,P48*(1+$D$4/12),0)</f>
        <v/>
      </c>
      <c r="E49" s="13">
        <f>IF(Q48&gt;0.005,Q48*(1+$D$5/12),0)</f>
        <v/>
      </c>
      <c r="F49" s="13">
        <f>IF(R48&gt;0.005,R48*(1+$D$6/12),0)</f>
        <v/>
      </c>
      <c r="G49" s="13">
        <f>IF(S48&gt;0.005,S48*(1+$D$7/12),0)</f>
        <v/>
      </c>
      <c r="H49" s="13">
        <f>MIN(B49,MAX(0,'Your debts'!$B$9-0-(MIN($E$3,C49)+MIN($E$4,D49)+MIN($E$5,E49)+MIN($E$6,F49)+MIN($E$7,G49))))</f>
        <v/>
      </c>
      <c r="I49" s="13">
        <f>MIN(C49,MAX(0,'Your debts'!$B$9-SUM(H49:H49)-(MIN($E$4,D49)+MIN($E$5,E49)+MIN($E$6,F49)+MIN($E$7,G49))))</f>
        <v/>
      </c>
      <c r="J49" s="13">
        <f>MIN(D49,MAX(0,'Your debts'!$B$9-SUM(H49:I49)-(MIN($E$5,E49)+MIN($E$6,F49)+MIN($E$7,G49))))</f>
        <v/>
      </c>
      <c r="K49" s="13">
        <f>MIN(E49,MAX(0,'Your debts'!$B$9-SUM(H49:J49)-(MIN($E$6,F49)+MIN($E$7,G49))))</f>
        <v/>
      </c>
      <c r="L49" s="13">
        <f>MIN(F49,MAX(0,'Your debts'!$B$9-SUM(H49:K49)-(MIN($E$7,G49))))</f>
        <v/>
      </c>
      <c r="M49" s="13">
        <f>MIN(G49,MAX(0,'Your debts'!$B$9-SUM(H49:L49)-(0)))</f>
        <v/>
      </c>
      <c r="N49" s="13">
        <f>B49-H49</f>
        <v/>
      </c>
      <c r="O49" s="13">
        <f>C49-I49</f>
        <v/>
      </c>
      <c r="P49" s="13">
        <f>D49-J49</f>
        <v/>
      </c>
      <c r="Q49" s="13">
        <f>E49-K49</f>
        <v/>
      </c>
      <c r="R49" s="13">
        <f>F49-L49</f>
        <v/>
      </c>
      <c r="S49" s="13">
        <f>G49-M49</f>
        <v/>
      </c>
      <c r="T49" s="13">
        <f>SUM(B49:G49)-SUM(N48:S48)</f>
        <v/>
      </c>
    </row>
    <row r="50">
      <c r="A50" t="n">
        <v>39</v>
      </c>
      <c r="B50" s="13">
        <f>IF(N49&gt;0.005,N49*(1+$D$2/12),0)</f>
        <v/>
      </c>
      <c r="C50" s="13">
        <f>IF(O49&gt;0.005,O49*(1+$D$3/12),0)</f>
        <v/>
      </c>
      <c r="D50" s="13">
        <f>IF(P49&gt;0.005,P49*(1+$D$4/12),0)</f>
        <v/>
      </c>
      <c r="E50" s="13">
        <f>IF(Q49&gt;0.005,Q49*(1+$D$5/12),0)</f>
        <v/>
      </c>
      <c r="F50" s="13">
        <f>IF(R49&gt;0.005,R49*(1+$D$6/12),0)</f>
        <v/>
      </c>
      <c r="G50" s="13">
        <f>IF(S49&gt;0.005,S49*(1+$D$7/12),0)</f>
        <v/>
      </c>
      <c r="H50" s="13">
        <f>MIN(B50,MAX(0,'Your debts'!$B$9-0-(MIN($E$3,C50)+MIN($E$4,D50)+MIN($E$5,E50)+MIN($E$6,F50)+MIN($E$7,G50))))</f>
        <v/>
      </c>
      <c r="I50" s="13">
        <f>MIN(C50,MAX(0,'Your debts'!$B$9-SUM(H50:H50)-(MIN($E$4,D50)+MIN($E$5,E50)+MIN($E$6,F50)+MIN($E$7,G50))))</f>
        <v/>
      </c>
      <c r="J50" s="13">
        <f>MIN(D50,MAX(0,'Your debts'!$B$9-SUM(H50:I50)-(MIN($E$5,E50)+MIN($E$6,F50)+MIN($E$7,G50))))</f>
        <v/>
      </c>
      <c r="K50" s="13">
        <f>MIN(E50,MAX(0,'Your debts'!$B$9-SUM(H50:J50)-(MIN($E$6,F50)+MIN($E$7,G50))))</f>
        <v/>
      </c>
      <c r="L50" s="13">
        <f>MIN(F50,MAX(0,'Your debts'!$B$9-SUM(H50:K50)-(MIN($E$7,G50))))</f>
        <v/>
      </c>
      <c r="M50" s="13">
        <f>MIN(G50,MAX(0,'Your debts'!$B$9-SUM(H50:L50)-(0)))</f>
        <v/>
      </c>
      <c r="N50" s="13">
        <f>B50-H50</f>
        <v/>
      </c>
      <c r="O50" s="13">
        <f>C50-I50</f>
        <v/>
      </c>
      <c r="P50" s="13">
        <f>D50-J50</f>
        <v/>
      </c>
      <c r="Q50" s="13">
        <f>E50-K50</f>
        <v/>
      </c>
      <c r="R50" s="13">
        <f>F50-L50</f>
        <v/>
      </c>
      <c r="S50" s="13">
        <f>G50-M50</f>
        <v/>
      </c>
      <c r="T50" s="13">
        <f>SUM(B50:G50)-SUM(N49:S49)</f>
        <v/>
      </c>
    </row>
    <row r="51">
      <c r="A51" t="n">
        <v>40</v>
      </c>
      <c r="B51" s="13">
        <f>IF(N50&gt;0.005,N50*(1+$D$2/12),0)</f>
        <v/>
      </c>
      <c r="C51" s="13">
        <f>IF(O50&gt;0.005,O50*(1+$D$3/12),0)</f>
        <v/>
      </c>
      <c r="D51" s="13">
        <f>IF(P50&gt;0.005,P50*(1+$D$4/12),0)</f>
        <v/>
      </c>
      <c r="E51" s="13">
        <f>IF(Q50&gt;0.005,Q50*(1+$D$5/12),0)</f>
        <v/>
      </c>
      <c r="F51" s="13">
        <f>IF(R50&gt;0.005,R50*(1+$D$6/12),0)</f>
        <v/>
      </c>
      <c r="G51" s="13">
        <f>IF(S50&gt;0.005,S50*(1+$D$7/12),0)</f>
        <v/>
      </c>
      <c r="H51" s="13">
        <f>MIN(B51,MAX(0,'Your debts'!$B$9-0-(MIN($E$3,C51)+MIN($E$4,D51)+MIN($E$5,E51)+MIN($E$6,F51)+MIN($E$7,G51))))</f>
        <v/>
      </c>
      <c r="I51" s="13">
        <f>MIN(C51,MAX(0,'Your debts'!$B$9-SUM(H51:H51)-(MIN($E$4,D51)+MIN($E$5,E51)+MIN($E$6,F51)+MIN($E$7,G51))))</f>
        <v/>
      </c>
      <c r="J51" s="13">
        <f>MIN(D51,MAX(0,'Your debts'!$B$9-SUM(H51:I51)-(MIN($E$5,E51)+MIN($E$6,F51)+MIN($E$7,G51))))</f>
        <v/>
      </c>
      <c r="K51" s="13">
        <f>MIN(E51,MAX(0,'Your debts'!$B$9-SUM(H51:J51)-(MIN($E$6,F51)+MIN($E$7,G51))))</f>
        <v/>
      </c>
      <c r="L51" s="13">
        <f>MIN(F51,MAX(0,'Your debts'!$B$9-SUM(H51:K51)-(MIN($E$7,G51))))</f>
        <v/>
      </c>
      <c r="M51" s="13">
        <f>MIN(G51,MAX(0,'Your debts'!$B$9-SUM(H51:L51)-(0)))</f>
        <v/>
      </c>
      <c r="N51" s="13">
        <f>B51-H51</f>
        <v/>
      </c>
      <c r="O51" s="13">
        <f>C51-I51</f>
        <v/>
      </c>
      <c r="P51" s="13">
        <f>D51-J51</f>
        <v/>
      </c>
      <c r="Q51" s="13">
        <f>E51-K51</f>
        <v/>
      </c>
      <c r="R51" s="13">
        <f>F51-L51</f>
        <v/>
      </c>
      <c r="S51" s="13">
        <f>G51-M51</f>
        <v/>
      </c>
      <c r="T51" s="13">
        <f>SUM(B51:G51)-SUM(N50:S50)</f>
        <v/>
      </c>
    </row>
    <row r="52">
      <c r="A52" t="n">
        <v>41</v>
      </c>
      <c r="B52" s="13">
        <f>IF(N51&gt;0.005,N51*(1+$D$2/12),0)</f>
        <v/>
      </c>
      <c r="C52" s="13">
        <f>IF(O51&gt;0.005,O51*(1+$D$3/12),0)</f>
        <v/>
      </c>
      <c r="D52" s="13">
        <f>IF(P51&gt;0.005,P51*(1+$D$4/12),0)</f>
        <v/>
      </c>
      <c r="E52" s="13">
        <f>IF(Q51&gt;0.005,Q51*(1+$D$5/12),0)</f>
        <v/>
      </c>
      <c r="F52" s="13">
        <f>IF(R51&gt;0.005,R51*(1+$D$6/12),0)</f>
        <v/>
      </c>
      <c r="G52" s="13">
        <f>IF(S51&gt;0.005,S51*(1+$D$7/12),0)</f>
        <v/>
      </c>
      <c r="H52" s="13">
        <f>MIN(B52,MAX(0,'Your debts'!$B$9-0-(MIN($E$3,C52)+MIN($E$4,D52)+MIN($E$5,E52)+MIN($E$6,F52)+MIN($E$7,G52))))</f>
        <v/>
      </c>
      <c r="I52" s="13">
        <f>MIN(C52,MAX(0,'Your debts'!$B$9-SUM(H52:H52)-(MIN($E$4,D52)+MIN($E$5,E52)+MIN($E$6,F52)+MIN($E$7,G52))))</f>
        <v/>
      </c>
      <c r="J52" s="13">
        <f>MIN(D52,MAX(0,'Your debts'!$B$9-SUM(H52:I52)-(MIN($E$5,E52)+MIN($E$6,F52)+MIN($E$7,G52))))</f>
        <v/>
      </c>
      <c r="K52" s="13">
        <f>MIN(E52,MAX(0,'Your debts'!$B$9-SUM(H52:J52)-(MIN($E$6,F52)+MIN($E$7,G52))))</f>
        <v/>
      </c>
      <c r="L52" s="13">
        <f>MIN(F52,MAX(0,'Your debts'!$B$9-SUM(H52:K52)-(MIN($E$7,G52))))</f>
        <v/>
      </c>
      <c r="M52" s="13">
        <f>MIN(G52,MAX(0,'Your debts'!$B$9-SUM(H52:L52)-(0)))</f>
        <v/>
      </c>
      <c r="N52" s="13">
        <f>B52-H52</f>
        <v/>
      </c>
      <c r="O52" s="13">
        <f>C52-I52</f>
        <v/>
      </c>
      <c r="P52" s="13">
        <f>D52-J52</f>
        <v/>
      </c>
      <c r="Q52" s="13">
        <f>E52-K52</f>
        <v/>
      </c>
      <c r="R52" s="13">
        <f>F52-L52</f>
        <v/>
      </c>
      <c r="S52" s="13">
        <f>G52-M52</f>
        <v/>
      </c>
      <c r="T52" s="13">
        <f>SUM(B52:G52)-SUM(N51:S51)</f>
        <v/>
      </c>
    </row>
    <row r="53">
      <c r="A53" t="n">
        <v>42</v>
      </c>
      <c r="B53" s="13">
        <f>IF(N52&gt;0.005,N52*(1+$D$2/12),0)</f>
        <v/>
      </c>
      <c r="C53" s="13">
        <f>IF(O52&gt;0.005,O52*(1+$D$3/12),0)</f>
        <v/>
      </c>
      <c r="D53" s="13">
        <f>IF(P52&gt;0.005,P52*(1+$D$4/12),0)</f>
        <v/>
      </c>
      <c r="E53" s="13">
        <f>IF(Q52&gt;0.005,Q52*(1+$D$5/12),0)</f>
        <v/>
      </c>
      <c r="F53" s="13">
        <f>IF(R52&gt;0.005,R52*(1+$D$6/12),0)</f>
        <v/>
      </c>
      <c r="G53" s="13">
        <f>IF(S52&gt;0.005,S52*(1+$D$7/12),0)</f>
        <v/>
      </c>
      <c r="H53" s="13">
        <f>MIN(B53,MAX(0,'Your debts'!$B$9-0-(MIN($E$3,C53)+MIN($E$4,D53)+MIN($E$5,E53)+MIN($E$6,F53)+MIN($E$7,G53))))</f>
        <v/>
      </c>
      <c r="I53" s="13">
        <f>MIN(C53,MAX(0,'Your debts'!$B$9-SUM(H53:H53)-(MIN($E$4,D53)+MIN($E$5,E53)+MIN($E$6,F53)+MIN($E$7,G53))))</f>
        <v/>
      </c>
      <c r="J53" s="13">
        <f>MIN(D53,MAX(0,'Your debts'!$B$9-SUM(H53:I53)-(MIN($E$5,E53)+MIN($E$6,F53)+MIN($E$7,G53))))</f>
        <v/>
      </c>
      <c r="K53" s="13">
        <f>MIN(E53,MAX(0,'Your debts'!$B$9-SUM(H53:J53)-(MIN($E$6,F53)+MIN($E$7,G53))))</f>
        <v/>
      </c>
      <c r="L53" s="13">
        <f>MIN(F53,MAX(0,'Your debts'!$B$9-SUM(H53:K53)-(MIN($E$7,G53))))</f>
        <v/>
      </c>
      <c r="M53" s="13">
        <f>MIN(G53,MAX(0,'Your debts'!$B$9-SUM(H53:L53)-(0)))</f>
        <v/>
      </c>
      <c r="N53" s="13">
        <f>B53-H53</f>
        <v/>
      </c>
      <c r="O53" s="13">
        <f>C53-I53</f>
        <v/>
      </c>
      <c r="P53" s="13">
        <f>D53-J53</f>
        <v/>
      </c>
      <c r="Q53" s="13">
        <f>E53-K53</f>
        <v/>
      </c>
      <c r="R53" s="13">
        <f>F53-L53</f>
        <v/>
      </c>
      <c r="S53" s="13">
        <f>G53-M53</f>
        <v/>
      </c>
      <c r="T53" s="13">
        <f>SUM(B53:G53)-SUM(N52:S52)</f>
        <v/>
      </c>
    </row>
    <row r="54">
      <c r="A54" t="n">
        <v>43</v>
      </c>
      <c r="B54" s="13">
        <f>IF(N53&gt;0.005,N53*(1+$D$2/12),0)</f>
        <v/>
      </c>
      <c r="C54" s="13">
        <f>IF(O53&gt;0.005,O53*(1+$D$3/12),0)</f>
        <v/>
      </c>
      <c r="D54" s="13">
        <f>IF(P53&gt;0.005,P53*(1+$D$4/12),0)</f>
        <v/>
      </c>
      <c r="E54" s="13">
        <f>IF(Q53&gt;0.005,Q53*(1+$D$5/12),0)</f>
        <v/>
      </c>
      <c r="F54" s="13">
        <f>IF(R53&gt;0.005,R53*(1+$D$6/12),0)</f>
        <v/>
      </c>
      <c r="G54" s="13">
        <f>IF(S53&gt;0.005,S53*(1+$D$7/12),0)</f>
        <v/>
      </c>
      <c r="H54" s="13">
        <f>MIN(B54,MAX(0,'Your debts'!$B$9-0-(MIN($E$3,C54)+MIN($E$4,D54)+MIN($E$5,E54)+MIN($E$6,F54)+MIN($E$7,G54))))</f>
        <v/>
      </c>
      <c r="I54" s="13">
        <f>MIN(C54,MAX(0,'Your debts'!$B$9-SUM(H54:H54)-(MIN($E$4,D54)+MIN($E$5,E54)+MIN($E$6,F54)+MIN($E$7,G54))))</f>
        <v/>
      </c>
      <c r="J54" s="13">
        <f>MIN(D54,MAX(0,'Your debts'!$B$9-SUM(H54:I54)-(MIN($E$5,E54)+MIN($E$6,F54)+MIN($E$7,G54))))</f>
        <v/>
      </c>
      <c r="K54" s="13">
        <f>MIN(E54,MAX(0,'Your debts'!$B$9-SUM(H54:J54)-(MIN($E$6,F54)+MIN($E$7,G54))))</f>
        <v/>
      </c>
      <c r="L54" s="13">
        <f>MIN(F54,MAX(0,'Your debts'!$B$9-SUM(H54:K54)-(MIN($E$7,G54))))</f>
        <v/>
      </c>
      <c r="M54" s="13">
        <f>MIN(G54,MAX(0,'Your debts'!$B$9-SUM(H54:L54)-(0)))</f>
        <v/>
      </c>
      <c r="N54" s="13">
        <f>B54-H54</f>
        <v/>
      </c>
      <c r="O54" s="13">
        <f>C54-I54</f>
        <v/>
      </c>
      <c r="P54" s="13">
        <f>D54-J54</f>
        <v/>
      </c>
      <c r="Q54" s="13">
        <f>E54-K54</f>
        <v/>
      </c>
      <c r="R54" s="13">
        <f>F54-L54</f>
        <v/>
      </c>
      <c r="S54" s="13">
        <f>G54-M54</f>
        <v/>
      </c>
      <c r="T54" s="13">
        <f>SUM(B54:G54)-SUM(N53:S53)</f>
        <v/>
      </c>
    </row>
    <row r="55">
      <c r="A55" t="n">
        <v>44</v>
      </c>
      <c r="B55" s="13">
        <f>IF(N54&gt;0.005,N54*(1+$D$2/12),0)</f>
        <v/>
      </c>
      <c r="C55" s="13">
        <f>IF(O54&gt;0.005,O54*(1+$D$3/12),0)</f>
        <v/>
      </c>
      <c r="D55" s="13">
        <f>IF(P54&gt;0.005,P54*(1+$D$4/12),0)</f>
        <v/>
      </c>
      <c r="E55" s="13">
        <f>IF(Q54&gt;0.005,Q54*(1+$D$5/12),0)</f>
        <v/>
      </c>
      <c r="F55" s="13">
        <f>IF(R54&gt;0.005,R54*(1+$D$6/12),0)</f>
        <v/>
      </c>
      <c r="G55" s="13">
        <f>IF(S54&gt;0.005,S54*(1+$D$7/12),0)</f>
        <v/>
      </c>
      <c r="H55" s="13">
        <f>MIN(B55,MAX(0,'Your debts'!$B$9-0-(MIN($E$3,C55)+MIN($E$4,D55)+MIN($E$5,E55)+MIN($E$6,F55)+MIN($E$7,G55))))</f>
        <v/>
      </c>
      <c r="I55" s="13">
        <f>MIN(C55,MAX(0,'Your debts'!$B$9-SUM(H55:H55)-(MIN($E$4,D55)+MIN($E$5,E55)+MIN($E$6,F55)+MIN($E$7,G55))))</f>
        <v/>
      </c>
      <c r="J55" s="13">
        <f>MIN(D55,MAX(0,'Your debts'!$B$9-SUM(H55:I55)-(MIN($E$5,E55)+MIN($E$6,F55)+MIN($E$7,G55))))</f>
        <v/>
      </c>
      <c r="K55" s="13">
        <f>MIN(E55,MAX(0,'Your debts'!$B$9-SUM(H55:J55)-(MIN($E$6,F55)+MIN($E$7,G55))))</f>
        <v/>
      </c>
      <c r="L55" s="13">
        <f>MIN(F55,MAX(0,'Your debts'!$B$9-SUM(H55:K55)-(MIN($E$7,G55))))</f>
        <v/>
      </c>
      <c r="M55" s="13">
        <f>MIN(G55,MAX(0,'Your debts'!$B$9-SUM(H55:L55)-(0)))</f>
        <v/>
      </c>
      <c r="N55" s="13">
        <f>B55-H55</f>
        <v/>
      </c>
      <c r="O55" s="13">
        <f>C55-I55</f>
        <v/>
      </c>
      <c r="P55" s="13">
        <f>D55-J55</f>
        <v/>
      </c>
      <c r="Q55" s="13">
        <f>E55-K55</f>
        <v/>
      </c>
      <c r="R55" s="13">
        <f>F55-L55</f>
        <v/>
      </c>
      <c r="S55" s="13">
        <f>G55-M55</f>
        <v/>
      </c>
      <c r="T55" s="13">
        <f>SUM(B55:G55)-SUM(N54:S54)</f>
        <v/>
      </c>
    </row>
    <row r="56">
      <c r="A56" t="n">
        <v>45</v>
      </c>
      <c r="B56" s="13">
        <f>IF(N55&gt;0.005,N55*(1+$D$2/12),0)</f>
        <v/>
      </c>
      <c r="C56" s="13">
        <f>IF(O55&gt;0.005,O55*(1+$D$3/12),0)</f>
        <v/>
      </c>
      <c r="D56" s="13">
        <f>IF(P55&gt;0.005,P55*(1+$D$4/12),0)</f>
        <v/>
      </c>
      <c r="E56" s="13">
        <f>IF(Q55&gt;0.005,Q55*(1+$D$5/12),0)</f>
        <v/>
      </c>
      <c r="F56" s="13">
        <f>IF(R55&gt;0.005,R55*(1+$D$6/12),0)</f>
        <v/>
      </c>
      <c r="G56" s="13">
        <f>IF(S55&gt;0.005,S55*(1+$D$7/12),0)</f>
        <v/>
      </c>
      <c r="H56" s="13">
        <f>MIN(B56,MAX(0,'Your debts'!$B$9-0-(MIN($E$3,C56)+MIN($E$4,D56)+MIN($E$5,E56)+MIN($E$6,F56)+MIN($E$7,G56))))</f>
        <v/>
      </c>
      <c r="I56" s="13">
        <f>MIN(C56,MAX(0,'Your debts'!$B$9-SUM(H56:H56)-(MIN($E$4,D56)+MIN($E$5,E56)+MIN($E$6,F56)+MIN($E$7,G56))))</f>
        <v/>
      </c>
      <c r="J56" s="13">
        <f>MIN(D56,MAX(0,'Your debts'!$B$9-SUM(H56:I56)-(MIN($E$5,E56)+MIN($E$6,F56)+MIN($E$7,G56))))</f>
        <v/>
      </c>
      <c r="K56" s="13">
        <f>MIN(E56,MAX(0,'Your debts'!$B$9-SUM(H56:J56)-(MIN($E$6,F56)+MIN($E$7,G56))))</f>
        <v/>
      </c>
      <c r="L56" s="13">
        <f>MIN(F56,MAX(0,'Your debts'!$B$9-SUM(H56:K56)-(MIN($E$7,G56))))</f>
        <v/>
      </c>
      <c r="M56" s="13">
        <f>MIN(G56,MAX(0,'Your debts'!$B$9-SUM(H56:L56)-(0)))</f>
        <v/>
      </c>
      <c r="N56" s="13">
        <f>B56-H56</f>
        <v/>
      </c>
      <c r="O56" s="13">
        <f>C56-I56</f>
        <v/>
      </c>
      <c r="P56" s="13">
        <f>D56-J56</f>
        <v/>
      </c>
      <c r="Q56" s="13">
        <f>E56-K56</f>
        <v/>
      </c>
      <c r="R56" s="13">
        <f>F56-L56</f>
        <v/>
      </c>
      <c r="S56" s="13">
        <f>G56-M56</f>
        <v/>
      </c>
      <c r="T56" s="13">
        <f>SUM(B56:G56)-SUM(N55:S55)</f>
        <v/>
      </c>
    </row>
    <row r="57">
      <c r="A57" t="n">
        <v>46</v>
      </c>
      <c r="B57" s="13">
        <f>IF(N56&gt;0.005,N56*(1+$D$2/12),0)</f>
        <v/>
      </c>
      <c r="C57" s="13">
        <f>IF(O56&gt;0.005,O56*(1+$D$3/12),0)</f>
        <v/>
      </c>
      <c r="D57" s="13">
        <f>IF(P56&gt;0.005,P56*(1+$D$4/12),0)</f>
        <v/>
      </c>
      <c r="E57" s="13">
        <f>IF(Q56&gt;0.005,Q56*(1+$D$5/12),0)</f>
        <v/>
      </c>
      <c r="F57" s="13">
        <f>IF(R56&gt;0.005,R56*(1+$D$6/12),0)</f>
        <v/>
      </c>
      <c r="G57" s="13">
        <f>IF(S56&gt;0.005,S56*(1+$D$7/12),0)</f>
        <v/>
      </c>
      <c r="H57" s="13">
        <f>MIN(B57,MAX(0,'Your debts'!$B$9-0-(MIN($E$3,C57)+MIN($E$4,D57)+MIN($E$5,E57)+MIN($E$6,F57)+MIN($E$7,G57))))</f>
        <v/>
      </c>
      <c r="I57" s="13">
        <f>MIN(C57,MAX(0,'Your debts'!$B$9-SUM(H57:H57)-(MIN($E$4,D57)+MIN($E$5,E57)+MIN($E$6,F57)+MIN($E$7,G57))))</f>
        <v/>
      </c>
      <c r="J57" s="13">
        <f>MIN(D57,MAX(0,'Your debts'!$B$9-SUM(H57:I57)-(MIN($E$5,E57)+MIN($E$6,F57)+MIN($E$7,G57))))</f>
        <v/>
      </c>
      <c r="K57" s="13">
        <f>MIN(E57,MAX(0,'Your debts'!$B$9-SUM(H57:J57)-(MIN($E$6,F57)+MIN($E$7,G57))))</f>
        <v/>
      </c>
      <c r="L57" s="13">
        <f>MIN(F57,MAX(0,'Your debts'!$B$9-SUM(H57:K57)-(MIN($E$7,G57))))</f>
        <v/>
      </c>
      <c r="M57" s="13">
        <f>MIN(G57,MAX(0,'Your debts'!$B$9-SUM(H57:L57)-(0)))</f>
        <v/>
      </c>
      <c r="N57" s="13">
        <f>B57-H57</f>
        <v/>
      </c>
      <c r="O57" s="13">
        <f>C57-I57</f>
        <v/>
      </c>
      <c r="P57" s="13">
        <f>D57-J57</f>
        <v/>
      </c>
      <c r="Q57" s="13">
        <f>E57-K57</f>
        <v/>
      </c>
      <c r="R57" s="13">
        <f>F57-L57</f>
        <v/>
      </c>
      <c r="S57" s="13">
        <f>G57-M57</f>
        <v/>
      </c>
      <c r="T57" s="13">
        <f>SUM(B57:G57)-SUM(N56:S56)</f>
        <v/>
      </c>
    </row>
    <row r="58">
      <c r="A58" t="n">
        <v>47</v>
      </c>
      <c r="B58" s="13">
        <f>IF(N57&gt;0.005,N57*(1+$D$2/12),0)</f>
        <v/>
      </c>
      <c r="C58" s="13">
        <f>IF(O57&gt;0.005,O57*(1+$D$3/12),0)</f>
        <v/>
      </c>
      <c r="D58" s="13">
        <f>IF(P57&gt;0.005,P57*(1+$D$4/12),0)</f>
        <v/>
      </c>
      <c r="E58" s="13">
        <f>IF(Q57&gt;0.005,Q57*(1+$D$5/12),0)</f>
        <v/>
      </c>
      <c r="F58" s="13">
        <f>IF(R57&gt;0.005,R57*(1+$D$6/12),0)</f>
        <v/>
      </c>
      <c r="G58" s="13">
        <f>IF(S57&gt;0.005,S57*(1+$D$7/12),0)</f>
        <v/>
      </c>
      <c r="H58" s="13">
        <f>MIN(B58,MAX(0,'Your debts'!$B$9-0-(MIN($E$3,C58)+MIN($E$4,D58)+MIN($E$5,E58)+MIN($E$6,F58)+MIN($E$7,G58))))</f>
        <v/>
      </c>
      <c r="I58" s="13">
        <f>MIN(C58,MAX(0,'Your debts'!$B$9-SUM(H58:H58)-(MIN($E$4,D58)+MIN($E$5,E58)+MIN($E$6,F58)+MIN($E$7,G58))))</f>
        <v/>
      </c>
      <c r="J58" s="13">
        <f>MIN(D58,MAX(0,'Your debts'!$B$9-SUM(H58:I58)-(MIN($E$5,E58)+MIN($E$6,F58)+MIN($E$7,G58))))</f>
        <v/>
      </c>
      <c r="K58" s="13">
        <f>MIN(E58,MAX(0,'Your debts'!$B$9-SUM(H58:J58)-(MIN($E$6,F58)+MIN($E$7,G58))))</f>
        <v/>
      </c>
      <c r="L58" s="13">
        <f>MIN(F58,MAX(0,'Your debts'!$B$9-SUM(H58:K58)-(MIN($E$7,G58))))</f>
        <v/>
      </c>
      <c r="M58" s="13">
        <f>MIN(G58,MAX(0,'Your debts'!$B$9-SUM(H58:L58)-(0)))</f>
        <v/>
      </c>
      <c r="N58" s="13">
        <f>B58-H58</f>
        <v/>
      </c>
      <c r="O58" s="13">
        <f>C58-I58</f>
        <v/>
      </c>
      <c r="P58" s="13">
        <f>D58-J58</f>
        <v/>
      </c>
      <c r="Q58" s="13">
        <f>E58-K58</f>
        <v/>
      </c>
      <c r="R58" s="13">
        <f>F58-L58</f>
        <v/>
      </c>
      <c r="S58" s="13">
        <f>G58-M58</f>
        <v/>
      </c>
      <c r="T58" s="13">
        <f>SUM(B58:G58)-SUM(N57:S57)</f>
        <v/>
      </c>
    </row>
    <row r="59">
      <c r="A59" t="n">
        <v>48</v>
      </c>
      <c r="B59" s="13">
        <f>IF(N58&gt;0.005,N58*(1+$D$2/12),0)</f>
        <v/>
      </c>
      <c r="C59" s="13">
        <f>IF(O58&gt;0.005,O58*(1+$D$3/12),0)</f>
        <v/>
      </c>
      <c r="D59" s="13">
        <f>IF(P58&gt;0.005,P58*(1+$D$4/12),0)</f>
        <v/>
      </c>
      <c r="E59" s="13">
        <f>IF(Q58&gt;0.005,Q58*(1+$D$5/12),0)</f>
        <v/>
      </c>
      <c r="F59" s="13">
        <f>IF(R58&gt;0.005,R58*(1+$D$6/12),0)</f>
        <v/>
      </c>
      <c r="G59" s="13">
        <f>IF(S58&gt;0.005,S58*(1+$D$7/12),0)</f>
        <v/>
      </c>
      <c r="H59" s="13">
        <f>MIN(B59,MAX(0,'Your debts'!$B$9-0-(MIN($E$3,C59)+MIN($E$4,D59)+MIN($E$5,E59)+MIN($E$6,F59)+MIN($E$7,G59))))</f>
        <v/>
      </c>
      <c r="I59" s="13">
        <f>MIN(C59,MAX(0,'Your debts'!$B$9-SUM(H59:H59)-(MIN($E$4,D59)+MIN($E$5,E59)+MIN($E$6,F59)+MIN($E$7,G59))))</f>
        <v/>
      </c>
      <c r="J59" s="13">
        <f>MIN(D59,MAX(0,'Your debts'!$B$9-SUM(H59:I59)-(MIN($E$5,E59)+MIN($E$6,F59)+MIN($E$7,G59))))</f>
        <v/>
      </c>
      <c r="K59" s="13">
        <f>MIN(E59,MAX(0,'Your debts'!$B$9-SUM(H59:J59)-(MIN($E$6,F59)+MIN($E$7,G59))))</f>
        <v/>
      </c>
      <c r="L59" s="13">
        <f>MIN(F59,MAX(0,'Your debts'!$B$9-SUM(H59:K59)-(MIN($E$7,G59))))</f>
        <v/>
      </c>
      <c r="M59" s="13">
        <f>MIN(G59,MAX(0,'Your debts'!$B$9-SUM(H59:L59)-(0)))</f>
        <v/>
      </c>
      <c r="N59" s="13">
        <f>B59-H59</f>
        <v/>
      </c>
      <c r="O59" s="13">
        <f>C59-I59</f>
        <v/>
      </c>
      <c r="P59" s="13">
        <f>D59-J59</f>
        <v/>
      </c>
      <c r="Q59" s="13">
        <f>E59-K59</f>
        <v/>
      </c>
      <c r="R59" s="13">
        <f>F59-L59</f>
        <v/>
      </c>
      <c r="S59" s="13">
        <f>G59-M59</f>
        <v/>
      </c>
      <c r="T59" s="13">
        <f>SUM(B59:G59)-SUM(N58:S58)</f>
        <v/>
      </c>
    </row>
    <row r="60">
      <c r="A60" t="n">
        <v>49</v>
      </c>
      <c r="B60" s="13">
        <f>IF(N59&gt;0.005,N59*(1+$D$2/12),0)</f>
        <v/>
      </c>
      <c r="C60" s="13">
        <f>IF(O59&gt;0.005,O59*(1+$D$3/12),0)</f>
        <v/>
      </c>
      <c r="D60" s="13">
        <f>IF(P59&gt;0.005,P59*(1+$D$4/12),0)</f>
        <v/>
      </c>
      <c r="E60" s="13">
        <f>IF(Q59&gt;0.005,Q59*(1+$D$5/12),0)</f>
        <v/>
      </c>
      <c r="F60" s="13">
        <f>IF(R59&gt;0.005,R59*(1+$D$6/12),0)</f>
        <v/>
      </c>
      <c r="G60" s="13">
        <f>IF(S59&gt;0.005,S59*(1+$D$7/12),0)</f>
        <v/>
      </c>
      <c r="H60" s="13">
        <f>MIN(B60,MAX(0,'Your debts'!$B$9-0-(MIN($E$3,C60)+MIN($E$4,D60)+MIN($E$5,E60)+MIN($E$6,F60)+MIN($E$7,G60))))</f>
        <v/>
      </c>
      <c r="I60" s="13">
        <f>MIN(C60,MAX(0,'Your debts'!$B$9-SUM(H60:H60)-(MIN($E$4,D60)+MIN($E$5,E60)+MIN($E$6,F60)+MIN($E$7,G60))))</f>
        <v/>
      </c>
      <c r="J60" s="13">
        <f>MIN(D60,MAX(0,'Your debts'!$B$9-SUM(H60:I60)-(MIN($E$5,E60)+MIN($E$6,F60)+MIN($E$7,G60))))</f>
        <v/>
      </c>
      <c r="K60" s="13">
        <f>MIN(E60,MAX(0,'Your debts'!$B$9-SUM(H60:J60)-(MIN($E$6,F60)+MIN($E$7,G60))))</f>
        <v/>
      </c>
      <c r="L60" s="13">
        <f>MIN(F60,MAX(0,'Your debts'!$B$9-SUM(H60:K60)-(MIN($E$7,G60))))</f>
        <v/>
      </c>
      <c r="M60" s="13">
        <f>MIN(G60,MAX(0,'Your debts'!$B$9-SUM(H60:L60)-(0)))</f>
        <v/>
      </c>
      <c r="N60" s="13">
        <f>B60-H60</f>
        <v/>
      </c>
      <c r="O60" s="13">
        <f>C60-I60</f>
        <v/>
      </c>
      <c r="P60" s="13">
        <f>D60-J60</f>
        <v/>
      </c>
      <c r="Q60" s="13">
        <f>E60-K60</f>
        <v/>
      </c>
      <c r="R60" s="13">
        <f>F60-L60</f>
        <v/>
      </c>
      <c r="S60" s="13">
        <f>G60-M60</f>
        <v/>
      </c>
      <c r="T60" s="13">
        <f>SUM(B60:G60)-SUM(N59:S59)</f>
        <v/>
      </c>
    </row>
    <row r="61">
      <c r="A61" t="n">
        <v>50</v>
      </c>
      <c r="B61" s="13">
        <f>IF(N60&gt;0.005,N60*(1+$D$2/12),0)</f>
        <v/>
      </c>
      <c r="C61" s="13">
        <f>IF(O60&gt;0.005,O60*(1+$D$3/12),0)</f>
        <v/>
      </c>
      <c r="D61" s="13">
        <f>IF(P60&gt;0.005,P60*(1+$D$4/12),0)</f>
        <v/>
      </c>
      <c r="E61" s="13">
        <f>IF(Q60&gt;0.005,Q60*(1+$D$5/12),0)</f>
        <v/>
      </c>
      <c r="F61" s="13">
        <f>IF(R60&gt;0.005,R60*(1+$D$6/12),0)</f>
        <v/>
      </c>
      <c r="G61" s="13">
        <f>IF(S60&gt;0.005,S60*(1+$D$7/12),0)</f>
        <v/>
      </c>
      <c r="H61" s="13">
        <f>MIN(B61,MAX(0,'Your debts'!$B$9-0-(MIN($E$3,C61)+MIN($E$4,D61)+MIN($E$5,E61)+MIN($E$6,F61)+MIN($E$7,G61))))</f>
        <v/>
      </c>
      <c r="I61" s="13">
        <f>MIN(C61,MAX(0,'Your debts'!$B$9-SUM(H61:H61)-(MIN($E$4,D61)+MIN($E$5,E61)+MIN($E$6,F61)+MIN($E$7,G61))))</f>
        <v/>
      </c>
      <c r="J61" s="13">
        <f>MIN(D61,MAX(0,'Your debts'!$B$9-SUM(H61:I61)-(MIN($E$5,E61)+MIN($E$6,F61)+MIN($E$7,G61))))</f>
        <v/>
      </c>
      <c r="K61" s="13">
        <f>MIN(E61,MAX(0,'Your debts'!$B$9-SUM(H61:J61)-(MIN($E$6,F61)+MIN($E$7,G61))))</f>
        <v/>
      </c>
      <c r="L61" s="13">
        <f>MIN(F61,MAX(0,'Your debts'!$B$9-SUM(H61:K61)-(MIN($E$7,G61))))</f>
        <v/>
      </c>
      <c r="M61" s="13">
        <f>MIN(G61,MAX(0,'Your debts'!$B$9-SUM(H61:L61)-(0)))</f>
        <v/>
      </c>
      <c r="N61" s="13">
        <f>B61-H61</f>
        <v/>
      </c>
      <c r="O61" s="13">
        <f>C61-I61</f>
        <v/>
      </c>
      <c r="P61" s="13">
        <f>D61-J61</f>
        <v/>
      </c>
      <c r="Q61" s="13">
        <f>E61-K61</f>
        <v/>
      </c>
      <c r="R61" s="13">
        <f>F61-L61</f>
        <v/>
      </c>
      <c r="S61" s="13">
        <f>G61-M61</f>
        <v/>
      </c>
      <c r="T61" s="13">
        <f>SUM(B61:G61)-SUM(N60:S60)</f>
        <v/>
      </c>
    </row>
    <row r="62">
      <c r="A62" t="n">
        <v>51</v>
      </c>
      <c r="B62" s="13">
        <f>IF(N61&gt;0.005,N61*(1+$D$2/12),0)</f>
        <v/>
      </c>
      <c r="C62" s="13">
        <f>IF(O61&gt;0.005,O61*(1+$D$3/12),0)</f>
        <v/>
      </c>
      <c r="D62" s="13">
        <f>IF(P61&gt;0.005,P61*(1+$D$4/12),0)</f>
        <v/>
      </c>
      <c r="E62" s="13">
        <f>IF(Q61&gt;0.005,Q61*(1+$D$5/12),0)</f>
        <v/>
      </c>
      <c r="F62" s="13">
        <f>IF(R61&gt;0.005,R61*(1+$D$6/12),0)</f>
        <v/>
      </c>
      <c r="G62" s="13">
        <f>IF(S61&gt;0.005,S61*(1+$D$7/12),0)</f>
        <v/>
      </c>
      <c r="H62" s="13">
        <f>MIN(B62,MAX(0,'Your debts'!$B$9-0-(MIN($E$3,C62)+MIN($E$4,D62)+MIN($E$5,E62)+MIN($E$6,F62)+MIN($E$7,G62))))</f>
        <v/>
      </c>
      <c r="I62" s="13">
        <f>MIN(C62,MAX(0,'Your debts'!$B$9-SUM(H62:H62)-(MIN($E$4,D62)+MIN($E$5,E62)+MIN($E$6,F62)+MIN($E$7,G62))))</f>
        <v/>
      </c>
      <c r="J62" s="13">
        <f>MIN(D62,MAX(0,'Your debts'!$B$9-SUM(H62:I62)-(MIN($E$5,E62)+MIN($E$6,F62)+MIN($E$7,G62))))</f>
        <v/>
      </c>
      <c r="K62" s="13">
        <f>MIN(E62,MAX(0,'Your debts'!$B$9-SUM(H62:J62)-(MIN($E$6,F62)+MIN($E$7,G62))))</f>
        <v/>
      </c>
      <c r="L62" s="13">
        <f>MIN(F62,MAX(0,'Your debts'!$B$9-SUM(H62:K62)-(MIN($E$7,G62))))</f>
        <v/>
      </c>
      <c r="M62" s="13">
        <f>MIN(G62,MAX(0,'Your debts'!$B$9-SUM(H62:L62)-(0)))</f>
        <v/>
      </c>
      <c r="N62" s="13">
        <f>B62-H62</f>
        <v/>
      </c>
      <c r="O62" s="13">
        <f>C62-I62</f>
        <v/>
      </c>
      <c r="P62" s="13">
        <f>D62-J62</f>
        <v/>
      </c>
      <c r="Q62" s="13">
        <f>E62-K62</f>
        <v/>
      </c>
      <c r="R62" s="13">
        <f>F62-L62</f>
        <v/>
      </c>
      <c r="S62" s="13">
        <f>G62-M62</f>
        <v/>
      </c>
      <c r="T62" s="13">
        <f>SUM(B62:G62)-SUM(N61:S61)</f>
        <v/>
      </c>
    </row>
    <row r="63">
      <c r="A63" t="n">
        <v>52</v>
      </c>
      <c r="B63" s="13">
        <f>IF(N62&gt;0.005,N62*(1+$D$2/12),0)</f>
        <v/>
      </c>
      <c r="C63" s="13">
        <f>IF(O62&gt;0.005,O62*(1+$D$3/12),0)</f>
        <v/>
      </c>
      <c r="D63" s="13">
        <f>IF(P62&gt;0.005,P62*(1+$D$4/12),0)</f>
        <v/>
      </c>
      <c r="E63" s="13">
        <f>IF(Q62&gt;0.005,Q62*(1+$D$5/12),0)</f>
        <v/>
      </c>
      <c r="F63" s="13">
        <f>IF(R62&gt;0.005,R62*(1+$D$6/12),0)</f>
        <v/>
      </c>
      <c r="G63" s="13">
        <f>IF(S62&gt;0.005,S62*(1+$D$7/12),0)</f>
        <v/>
      </c>
      <c r="H63" s="13">
        <f>MIN(B63,MAX(0,'Your debts'!$B$9-0-(MIN($E$3,C63)+MIN($E$4,D63)+MIN($E$5,E63)+MIN($E$6,F63)+MIN($E$7,G63))))</f>
        <v/>
      </c>
      <c r="I63" s="13">
        <f>MIN(C63,MAX(0,'Your debts'!$B$9-SUM(H63:H63)-(MIN($E$4,D63)+MIN($E$5,E63)+MIN($E$6,F63)+MIN($E$7,G63))))</f>
        <v/>
      </c>
      <c r="J63" s="13">
        <f>MIN(D63,MAX(0,'Your debts'!$B$9-SUM(H63:I63)-(MIN($E$5,E63)+MIN($E$6,F63)+MIN($E$7,G63))))</f>
        <v/>
      </c>
      <c r="K63" s="13">
        <f>MIN(E63,MAX(0,'Your debts'!$B$9-SUM(H63:J63)-(MIN($E$6,F63)+MIN($E$7,G63))))</f>
        <v/>
      </c>
      <c r="L63" s="13">
        <f>MIN(F63,MAX(0,'Your debts'!$B$9-SUM(H63:K63)-(MIN($E$7,G63))))</f>
        <v/>
      </c>
      <c r="M63" s="13">
        <f>MIN(G63,MAX(0,'Your debts'!$B$9-SUM(H63:L63)-(0)))</f>
        <v/>
      </c>
      <c r="N63" s="13">
        <f>B63-H63</f>
        <v/>
      </c>
      <c r="O63" s="13">
        <f>C63-I63</f>
        <v/>
      </c>
      <c r="P63" s="13">
        <f>D63-J63</f>
        <v/>
      </c>
      <c r="Q63" s="13">
        <f>E63-K63</f>
        <v/>
      </c>
      <c r="R63" s="13">
        <f>F63-L63</f>
        <v/>
      </c>
      <c r="S63" s="13">
        <f>G63-M63</f>
        <v/>
      </c>
      <c r="T63" s="13">
        <f>SUM(B63:G63)-SUM(N62:S62)</f>
        <v/>
      </c>
    </row>
    <row r="64">
      <c r="A64" t="n">
        <v>53</v>
      </c>
      <c r="B64" s="13">
        <f>IF(N63&gt;0.005,N63*(1+$D$2/12),0)</f>
        <v/>
      </c>
      <c r="C64" s="13">
        <f>IF(O63&gt;0.005,O63*(1+$D$3/12),0)</f>
        <v/>
      </c>
      <c r="D64" s="13">
        <f>IF(P63&gt;0.005,P63*(1+$D$4/12),0)</f>
        <v/>
      </c>
      <c r="E64" s="13">
        <f>IF(Q63&gt;0.005,Q63*(1+$D$5/12),0)</f>
        <v/>
      </c>
      <c r="F64" s="13">
        <f>IF(R63&gt;0.005,R63*(1+$D$6/12),0)</f>
        <v/>
      </c>
      <c r="G64" s="13">
        <f>IF(S63&gt;0.005,S63*(1+$D$7/12),0)</f>
        <v/>
      </c>
      <c r="H64" s="13">
        <f>MIN(B64,MAX(0,'Your debts'!$B$9-0-(MIN($E$3,C64)+MIN($E$4,D64)+MIN($E$5,E64)+MIN($E$6,F64)+MIN($E$7,G64))))</f>
        <v/>
      </c>
      <c r="I64" s="13">
        <f>MIN(C64,MAX(0,'Your debts'!$B$9-SUM(H64:H64)-(MIN($E$4,D64)+MIN($E$5,E64)+MIN($E$6,F64)+MIN($E$7,G64))))</f>
        <v/>
      </c>
      <c r="J64" s="13">
        <f>MIN(D64,MAX(0,'Your debts'!$B$9-SUM(H64:I64)-(MIN($E$5,E64)+MIN($E$6,F64)+MIN($E$7,G64))))</f>
        <v/>
      </c>
      <c r="K64" s="13">
        <f>MIN(E64,MAX(0,'Your debts'!$B$9-SUM(H64:J64)-(MIN($E$6,F64)+MIN($E$7,G64))))</f>
        <v/>
      </c>
      <c r="L64" s="13">
        <f>MIN(F64,MAX(0,'Your debts'!$B$9-SUM(H64:K64)-(MIN($E$7,G64))))</f>
        <v/>
      </c>
      <c r="M64" s="13">
        <f>MIN(G64,MAX(0,'Your debts'!$B$9-SUM(H64:L64)-(0)))</f>
        <v/>
      </c>
      <c r="N64" s="13">
        <f>B64-H64</f>
        <v/>
      </c>
      <c r="O64" s="13">
        <f>C64-I64</f>
        <v/>
      </c>
      <c r="P64" s="13">
        <f>D64-J64</f>
        <v/>
      </c>
      <c r="Q64" s="13">
        <f>E64-K64</f>
        <v/>
      </c>
      <c r="R64" s="13">
        <f>F64-L64</f>
        <v/>
      </c>
      <c r="S64" s="13">
        <f>G64-M64</f>
        <v/>
      </c>
      <c r="T64" s="13">
        <f>SUM(B64:G64)-SUM(N63:S63)</f>
        <v/>
      </c>
    </row>
    <row r="65">
      <c r="A65" t="n">
        <v>54</v>
      </c>
      <c r="B65" s="13">
        <f>IF(N64&gt;0.005,N64*(1+$D$2/12),0)</f>
        <v/>
      </c>
      <c r="C65" s="13">
        <f>IF(O64&gt;0.005,O64*(1+$D$3/12),0)</f>
        <v/>
      </c>
      <c r="D65" s="13">
        <f>IF(P64&gt;0.005,P64*(1+$D$4/12),0)</f>
        <v/>
      </c>
      <c r="E65" s="13">
        <f>IF(Q64&gt;0.005,Q64*(1+$D$5/12),0)</f>
        <v/>
      </c>
      <c r="F65" s="13">
        <f>IF(R64&gt;0.005,R64*(1+$D$6/12),0)</f>
        <v/>
      </c>
      <c r="G65" s="13">
        <f>IF(S64&gt;0.005,S64*(1+$D$7/12),0)</f>
        <v/>
      </c>
      <c r="H65" s="13">
        <f>MIN(B65,MAX(0,'Your debts'!$B$9-0-(MIN($E$3,C65)+MIN($E$4,D65)+MIN($E$5,E65)+MIN($E$6,F65)+MIN($E$7,G65))))</f>
        <v/>
      </c>
      <c r="I65" s="13">
        <f>MIN(C65,MAX(0,'Your debts'!$B$9-SUM(H65:H65)-(MIN($E$4,D65)+MIN($E$5,E65)+MIN($E$6,F65)+MIN($E$7,G65))))</f>
        <v/>
      </c>
      <c r="J65" s="13">
        <f>MIN(D65,MAX(0,'Your debts'!$B$9-SUM(H65:I65)-(MIN($E$5,E65)+MIN($E$6,F65)+MIN($E$7,G65))))</f>
        <v/>
      </c>
      <c r="K65" s="13">
        <f>MIN(E65,MAX(0,'Your debts'!$B$9-SUM(H65:J65)-(MIN($E$6,F65)+MIN($E$7,G65))))</f>
        <v/>
      </c>
      <c r="L65" s="13">
        <f>MIN(F65,MAX(0,'Your debts'!$B$9-SUM(H65:K65)-(MIN($E$7,G65))))</f>
        <v/>
      </c>
      <c r="M65" s="13">
        <f>MIN(G65,MAX(0,'Your debts'!$B$9-SUM(H65:L65)-(0)))</f>
        <v/>
      </c>
      <c r="N65" s="13">
        <f>B65-H65</f>
        <v/>
      </c>
      <c r="O65" s="13">
        <f>C65-I65</f>
        <v/>
      </c>
      <c r="P65" s="13">
        <f>D65-J65</f>
        <v/>
      </c>
      <c r="Q65" s="13">
        <f>E65-K65</f>
        <v/>
      </c>
      <c r="R65" s="13">
        <f>F65-L65</f>
        <v/>
      </c>
      <c r="S65" s="13">
        <f>G65-M65</f>
        <v/>
      </c>
      <c r="T65" s="13">
        <f>SUM(B65:G65)-SUM(N64:S64)</f>
        <v/>
      </c>
    </row>
    <row r="66">
      <c r="A66" t="n">
        <v>55</v>
      </c>
      <c r="B66" s="13">
        <f>IF(N65&gt;0.005,N65*(1+$D$2/12),0)</f>
        <v/>
      </c>
      <c r="C66" s="13">
        <f>IF(O65&gt;0.005,O65*(1+$D$3/12),0)</f>
        <v/>
      </c>
      <c r="D66" s="13">
        <f>IF(P65&gt;0.005,P65*(1+$D$4/12),0)</f>
        <v/>
      </c>
      <c r="E66" s="13">
        <f>IF(Q65&gt;0.005,Q65*(1+$D$5/12),0)</f>
        <v/>
      </c>
      <c r="F66" s="13">
        <f>IF(R65&gt;0.005,R65*(1+$D$6/12),0)</f>
        <v/>
      </c>
      <c r="G66" s="13">
        <f>IF(S65&gt;0.005,S65*(1+$D$7/12),0)</f>
        <v/>
      </c>
      <c r="H66" s="13">
        <f>MIN(B66,MAX(0,'Your debts'!$B$9-0-(MIN($E$3,C66)+MIN($E$4,D66)+MIN($E$5,E66)+MIN($E$6,F66)+MIN($E$7,G66))))</f>
        <v/>
      </c>
      <c r="I66" s="13">
        <f>MIN(C66,MAX(0,'Your debts'!$B$9-SUM(H66:H66)-(MIN($E$4,D66)+MIN($E$5,E66)+MIN($E$6,F66)+MIN($E$7,G66))))</f>
        <v/>
      </c>
      <c r="J66" s="13">
        <f>MIN(D66,MAX(0,'Your debts'!$B$9-SUM(H66:I66)-(MIN($E$5,E66)+MIN($E$6,F66)+MIN($E$7,G66))))</f>
        <v/>
      </c>
      <c r="K66" s="13">
        <f>MIN(E66,MAX(0,'Your debts'!$B$9-SUM(H66:J66)-(MIN($E$6,F66)+MIN($E$7,G66))))</f>
        <v/>
      </c>
      <c r="L66" s="13">
        <f>MIN(F66,MAX(0,'Your debts'!$B$9-SUM(H66:K66)-(MIN($E$7,G66))))</f>
        <v/>
      </c>
      <c r="M66" s="13">
        <f>MIN(G66,MAX(0,'Your debts'!$B$9-SUM(H66:L66)-(0)))</f>
        <v/>
      </c>
      <c r="N66" s="13">
        <f>B66-H66</f>
        <v/>
      </c>
      <c r="O66" s="13">
        <f>C66-I66</f>
        <v/>
      </c>
      <c r="P66" s="13">
        <f>D66-J66</f>
        <v/>
      </c>
      <c r="Q66" s="13">
        <f>E66-K66</f>
        <v/>
      </c>
      <c r="R66" s="13">
        <f>F66-L66</f>
        <v/>
      </c>
      <c r="S66" s="13">
        <f>G66-M66</f>
        <v/>
      </c>
      <c r="T66" s="13">
        <f>SUM(B66:G66)-SUM(N65:S65)</f>
        <v/>
      </c>
    </row>
    <row r="67">
      <c r="A67" t="n">
        <v>56</v>
      </c>
      <c r="B67" s="13">
        <f>IF(N66&gt;0.005,N66*(1+$D$2/12),0)</f>
        <v/>
      </c>
      <c r="C67" s="13">
        <f>IF(O66&gt;0.005,O66*(1+$D$3/12),0)</f>
        <v/>
      </c>
      <c r="D67" s="13">
        <f>IF(P66&gt;0.005,P66*(1+$D$4/12),0)</f>
        <v/>
      </c>
      <c r="E67" s="13">
        <f>IF(Q66&gt;0.005,Q66*(1+$D$5/12),0)</f>
        <v/>
      </c>
      <c r="F67" s="13">
        <f>IF(R66&gt;0.005,R66*(1+$D$6/12),0)</f>
        <v/>
      </c>
      <c r="G67" s="13">
        <f>IF(S66&gt;0.005,S66*(1+$D$7/12),0)</f>
        <v/>
      </c>
      <c r="H67" s="13">
        <f>MIN(B67,MAX(0,'Your debts'!$B$9-0-(MIN($E$3,C67)+MIN($E$4,D67)+MIN($E$5,E67)+MIN($E$6,F67)+MIN($E$7,G67))))</f>
        <v/>
      </c>
      <c r="I67" s="13">
        <f>MIN(C67,MAX(0,'Your debts'!$B$9-SUM(H67:H67)-(MIN($E$4,D67)+MIN($E$5,E67)+MIN($E$6,F67)+MIN($E$7,G67))))</f>
        <v/>
      </c>
      <c r="J67" s="13">
        <f>MIN(D67,MAX(0,'Your debts'!$B$9-SUM(H67:I67)-(MIN($E$5,E67)+MIN($E$6,F67)+MIN($E$7,G67))))</f>
        <v/>
      </c>
      <c r="K67" s="13">
        <f>MIN(E67,MAX(0,'Your debts'!$B$9-SUM(H67:J67)-(MIN($E$6,F67)+MIN($E$7,G67))))</f>
        <v/>
      </c>
      <c r="L67" s="13">
        <f>MIN(F67,MAX(0,'Your debts'!$B$9-SUM(H67:K67)-(MIN($E$7,G67))))</f>
        <v/>
      </c>
      <c r="M67" s="13">
        <f>MIN(G67,MAX(0,'Your debts'!$B$9-SUM(H67:L67)-(0)))</f>
        <v/>
      </c>
      <c r="N67" s="13">
        <f>B67-H67</f>
        <v/>
      </c>
      <c r="O67" s="13">
        <f>C67-I67</f>
        <v/>
      </c>
      <c r="P67" s="13">
        <f>D67-J67</f>
        <v/>
      </c>
      <c r="Q67" s="13">
        <f>E67-K67</f>
        <v/>
      </c>
      <c r="R67" s="13">
        <f>F67-L67</f>
        <v/>
      </c>
      <c r="S67" s="13">
        <f>G67-M67</f>
        <v/>
      </c>
      <c r="T67" s="13">
        <f>SUM(B67:G67)-SUM(N66:S66)</f>
        <v/>
      </c>
    </row>
    <row r="68">
      <c r="A68" t="n">
        <v>57</v>
      </c>
      <c r="B68" s="13">
        <f>IF(N67&gt;0.005,N67*(1+$D$2/12),0)</f>
        <v/>
      </c>
      <c r="C68" s="13">
        <f>IF(O67&gt;0.005,O67*(1+$D$3/12),0)</f>
        <v/>
      </c>
      <c r="D68" s="13">
        <f>IF(P67&gt;0.005,P67*(1+$D$4/12),0)</f>
        <v/>
      </c>
      <c r="E68" s="13">
        <f>IF(Q67&gt;0.005,Q67*(1+$D$5/12),0)</f>
        <v/>
      </c>
      <c r="F68" s="13">
        <f>IF(R67&gt;0.005,R67*(1+$D$6/12),0)</f>
        <v/>
      </c>
      <c r="G68" s="13">
        <f>IF(S67&gt;0.005,S67*(1+$D$7/12),0)</f>
        <v/>
      </c>
      <c r="H68" s="13">
        <f>MIN(B68,MAX(0,'Your debts'!$B$9-0-(MIN($E$3,C68)+MIN($E$4,D68)+MIN($E$5,E68)+MIN($E$6,F68)+MIN($E$7,G68))))</f>
        <v/>
      </c>
      <c r="I68" s="13">
        <f>MIN(C68,MAX(0,'Your debts'!$B$9-SUM(H68:H68)-(MIN($E$4,D68)+MIN($E$5,E68)+MIN($E$6,F68)+MIN($E$7,G68))))</f>
        <v/>
      </c>
      <c r="J68" s="13">
        <f>MIN(D68,MAX(0,'Your debts'!$B$9-SUM(H68:I68)-(MIN($E$5,E68)+MIN($E$6,F68)+MIN($E$7,G68))))</f>
        <v/>
      </c>
      <c r="K68" s="13">
        <f>MIN(E68,MAX(0,'Your debts'!$B$9-SUM(H68:J68)-(MIN($E$6,F68)+MIN($E$7,G68))))</f>
        <v/>
      </c>
      <c r="L68" s="13">
        <f>MIN(F68,MAX(0,'Your debts'!$B$9-SUM(H68:K68)-(MIN($E$7,G68))))</f>
        <v/>
      </c>
      <c r="M68" s="13">
        <f>MIN(G68,MAX(0,'Your debts'!$B$9-SUM(H68:L68)-(0)))</f>
        <v/>
      </c>
      <c r="N68" s="13">
        <f>B68-H68</f>
        <v/>
      </c>
      <c r="O68" s="13">
        <f>C68-I68</f>
        <v/>
      </c>
      <c r="P68" s="13">
        <f>D68-J68</f>
        <v/>
      </c>
      <c r="Q68" s="13">
        <f>E68-K68</f>
        <v/>
      </c>
      <c r="R68" s="13">
        <f>F68-L68</f>
        <v/>
      </c>
      <c r="S68" s="13">
        <f>G68-M68</f>
        <v/>
      </c>
      <c r="T68" s="13">
        <f>SUM(B68:G68)-SUM(N67:S67)</f>
        <v/>
      </c>
    </row>
    <row r="69">
      <c r="A69" t="n">
        <v>58</v>
      </c>
      <c r="B69" s="13">
        <f>IF(N68&gt;0.005,N68*(1+$D$2/12),0)</f>
        <v/>
      </c>
      <c r="C69" s="13">
        <f>IF(O68&gt;0.005,O68*(1+$D$3/12),0)</f>
        <v/>
      </c>
      <c r="D69" s="13">
        <f>IF(P68&gt;0.005,P68*(1+$D$4/12),0)</f>
        <v/>
      </c>
      <c r="E69" s="13">
        <f>IF(Q68&gt;0.005,Q68*(1+$D$5/12),0)</f>
        <v/>
      </c>
      <c r="F69" s="13">
        <f>IF(R68&gt;0.005,R68*(1+$D$6/12),0)</f>
        <v/>
      </c>
      <c r="G69" s="13">
        <f>IF(S68&gt;0.005,S68*(1+$D$7/12),0)</f>
        <v/>
      </c>
      <c r="H69" s="13">
        <f>MIN(B69,MAX(0,'Your debts'!$B$9-0-(MIN($E$3,C69)+MIN($E$4,D69)+MIN($E$5,E69)+MIN($E$6,F69)+MIN($E$7,G69))))</f>
        <v/>
      </c>
      <c r="I69" s="13">
        <f>MIN(C69,MAX(0,'Your debts'!$B$9-SUM(H69:H69)-(MIN($E$4,D69)+MIN($E$5,E69)+MIN($E$6,F69)+MIN($E$7,G69))))</f>
        <v/>
      </c>
      <c r="J69" s="13">
        <f>MIN(D69,MAX(0,'Your debts'!$B$9-SUM(H69:I69)-(MIN($E$5,E69)+MIN($E$6,F69)+MIN($E$7,G69))))</f>
        <v/>
      </c>
      <c r="K69" s="13">
        <f>MIN(E69,MAX(0,'Your debts'!$B$9-SUM(H69:J69)-(MIN($E$6,F69)+MIN($E$7,G69))))</f>
        <v/>
      </c>
      <c r="L69" s="13">
        <f>MIN(F69,MAX(0,'Your debts'!$B$9-SUM(H69:K69)-(MIN($E$7,G69))))</f>
        <v/>
      </c>
      <c r="M69" s="13">
        <f>MIN(G69,MAX(0,'Your debts'!$B$9-SUM(H69:L69)-(0)))</f>
        <v/>
      </c>
      <c r="N69" s="13">
        <f>B69-H69</f>
        <v/>
      </c>
      <c r="O69" s="13">
        <f>C69-I69</f>
        <v/>
      </c>
      <c r="P69" s="13">
        <f>D69-J69</f>
        <v/>
      </c>
      <c r="Q69" s="13">
        <f>E69-K69</f>
        <v/>
      </c>
      <c r="R69" s="13">
        <f>F69-L69</f>
        <v/>
      </c>
      <c r="S69" s="13">
        <f>G69-M69</f>
        <v/>
      </c>
      <c r="T69" s="13">
        <f>SUM(B69:G69)-SUM(N68:S68)</f>
        <v/>
      </c>
    </row>
    <row r="70">
      <c r="A70" t="n">
        <v>59</v>
      </c>
      <c r="B70" s="13">
        <f>IF(N69&gt;0.005,N69*(1+$D$2/12),0)</f>
        <v/>
      </c>
      <c r="C70" s="13">
        <f>IF(O69&gt;0.005,O69*(1+$D$3/12),0)</f>
        <v/>
      </c>
      <c r="D70" s="13">
        <f>IF(P69&gt;0.005,P69*(1+$D$4/12),0)</f>
        <v/>
      </c>
      <c r="E70" s="13">
        <f>IF(Q69&gt;0.005,Q69*(1+$D$5/12),0)</f>
        <v/>
      </c>
      <c r="F70" s="13">
        <f>IF(R69&gt;0.005,R69*(1+$D$6/12),0)</f>
        <v/>
      </c>
      <c r="G70" s="13">
        <f>IF(S69&gt;0.005,S69*(1+$D$7/12),0)</f>
        <v/>
      </c>
      <c r="H70" s="13">
        <f>MIN(B70,MAX(0,'Your debts'!$B$9-0-(MIN($E$3,C70)+MIN($E$4,D70)+MIN($E$5,E70)+MIN($E$6,F70)+MIN($E$7,G70))))</f>
        <v/>
      </c>
      <c r="I70" s="13">
        <f>MIN(C70,MAX(0,'Your debts'!$B$9-SUM(H70:H70)-(MIN($E$4,D70)+MIN($E$5,E70)+MIN($E$6,F70)+MIN($E$7,G70))))</f>
        <v/>
      </c>
      <c r="J70" s="13">
        <f>MIN(D70,MAX(0,'Your debts'!$B$9-SUM(H70:I70)-(MIN($E$5,E70)+MIN($E$6,F70)+MIN($E$7,G70))))</f>
        <v/>
      </c>
      <c r="K70" s="13">
        <f>MIN(E70,MAX(0,'Your debts'!$B$9-SUM(H70:J70)-(MIN($E$6,F70)+MIN($E$7,G70))))</f>
        <v/>
      </c>
      <c r="L70" s="13">
        <f>MIN(F70,MAX(0,'Your debts'!$B$9-SUM(H70:K70)-(MIN($E$7,G70))))</f>
        <v/>
      </c>
      <c r="M70" s="13">
        <f>MIN(G70,MAX(0,'Your debts'!$B$9-SUM(H70:L70)-(0)))</f>
        <v/>
      </c>
      <c r="N70" s="13">
        <f>B70-H70</f>
        <v/>
      </c>
      <c r="O70" s="13">
        <f>C70-I70</f>
        <v/>
      </c>
      <c r="P70" s="13">
        <f>D70-J70</f>
        <v/>
      </c>
      <c r="Q70" s="13">
        <f>E70-K70</f>
        <v/>
      </c>
      <c r="R70" s="13">
        <f>F70-L70</f>
        <v/>
      </c>
      <c r="S70" s="13">
        <f>G70-M70</f>
        <v/>
      </c>
      <c r="T70" s="13">
        <f>SUM(B70:G70)-SUM(N69:S69)</f>
        <v/>
      </c>
    </row>
    <row r="71">
      <c r="A71" t="n">
        <v>60</v>
      </c>
      <c r="B71" s="13">
        <f>IF(N70&gt;0.005,N70*(1+$D$2/12),0)</f>
        <v/>
      </c>
      <c r="C71" s="13">
        <f>IF(O70&gt;0.005,O70*(1+$D$3/12),0)</f>
        <v/>
      </c>
      <c r="D71" s="13">
        <f>IF(P70&gt;0.005,P70*(1+$D$4/12),0)</f>
        <v/>
      </c>
      <c r="E71" s="13">
        <f>IF(Q70&gt;0.005,Q70*(1+$D$5/12),0)</f>
        <v/>
      </c>
      <c r="F71" s="13">
        <f>IF(R70&gt;0.005,R70*(1+$D$6/12),0)</f>
        <v/>
      </c>
      <c r="G71" s="13">
        <f>IF(S70&gt;0.005,S70*(1+$D$7/12),0)</f>
        <v/>
      </c>
      <c r="H71" s="13">
        <f>MIN(B71,MAX(0,'Your debts'!$B$9-0-(MIN($E$3,C71)+MIN($E$4,D71)+MIN($E$5,E71)+MIN($E$6,F71)+MIN($E$7,G71))))</f>
        <v/>
      </c>
      <c r="I71" s="13">
        <f>MIN(C71,MAX(0,'Your debts'!$B$9-SUM(H71:H71)-(MIN($E$4,D71)+MIN($E$5,E71)+MIN($E$6,F71)+MIN($E$7,G71))))</f>
        <v/>
      </c>
      <c r="J71" s="13">
        <f>MIN(D71,MAX(0,'Your debts'!$B$9-SUM(H71:I71)-(MIN($E$5,E71)+MIN($E$6,F71)+MIN($E$7,G71))))</f>
        <v/>
      </c>
      <c r="K71" s="13">
        <f>MIN(E71,MAX(0,'Your debts'!$B$9-SUM(H71:J71)-(MIN($E$6,F71)+MIN($E$7,G71))))</f>
        <v/>
      </c>
      <c r="L71" s="13">
        <f>MIN(F71,MAX(0,'Your debts'!$B$9-SUM(H71:K71)-(MIN($E$7,G71))))</f>
        <v/>
      </c>
      <c r="M71" s="13">
        <f>MIN(G71,MAX(0,'Your debts'!$B$9-SUM(H71:L71)-(0)))</f>
        <v/>
      </c>
      <c r="N71" s="13">
        <f>B71-H71</f>
        <v/>
      </c>
      <c r="O71" s="13">
        <f>C71-I71</f>
        <v/>
      </c>
      <c r="P71" s="13">
        <f>D71-J71</f>
        <v/>
      </c>
      <c r="Q71" s="13">
        <f>E71-K71</f>
        <v/>
      </c>
      <c r="R71" s="13">
        <f>F71-L71</f>
        <v/>
      </c>
      <c r="S71" s="13">
        <f>G71-M71</f>
        <v/>
      </c>
      <c r="T71" s="13">
        <f>SUM(B71:G71)-SUM(N70:S70)</f>
        <v/>
      </c>
    </row>
    <row r="72">
      <c r="A72" t="n">
        <v>61</v>
      </c>
      <c r="B72" s="13">
        <f>IF(N71&gt;0.005,N71*(1+$D$2/12),0)</f>
        <v/>
      </c>
      <c r="C72" s="13">
        <f>IF(O71&gt;0.005,O71*(1+$D$3/12),0)</f>
        <v/>
      </c>
      <c r="D72" s="13">
        <f>IF(P71&gt;0.005,P71*(1+$D$4/12),0)</f>
        <v/>
      </c>
      <c r="E72" s="13">
        <f>IF(Q71&gt;0.005,Q71*(1+$D$5/12),0)</f>
        <v/>
      </c>
      <c r="F72" s="13">
        <f>IF(R71&gt;0.005,R71*(1+$D$6/12),0)</f>
        <v/>
      </c>
      <c r="G72" s="13">
        <f>IF(S71&gt;0.005,S71*(1+$D$7/12),0)</f>
        <v/>
      </c>
      <c r="H72" s="13">
        <f>MIN(B72,MAX(0,'Your debts'!$B$9-0-(MIN($E$3,C72)+MIN($E$4,D72)+MIN($E$5,E72)+MIN($E$6,F72)+MIN($E$7,G72))))</f>
        <v/>
      </c>
      <c r="I72" s="13">
        <f>MIN(C72,MAX(0,'Your debts'!$B$9-SUM(H72:H72)-(MIN($E$4,D72)+MIN($E$5,E72)+MIN($E$6,F72)+MIN($E$7,G72))))</f>
        <v/>
      </c>
      <c r="J72" s="13">
        <f>MIN(D72,MAX(0,'Your debts'!$B$9-SUM(H72:I72)-(MIN($E$5,E72)+MIN($E$6,F72)+MIN($E$7,G72))))</f>
        <v/>
      </c>
      <c r="K72" s="13">
        <f>MIN(E72,MAX(0,'Your debts'!$B$9-SUM(H72:J72)-(MIN($E$6,F72)+MIN($E$7,G72))))</f>
        <v/>
      </c>
      <c r="L72" s="13">
        <f>MIN(F72,MAX(0,'Your debts'!$B$9-SUM(H72:K72)-(MIN($E$7,G72))))</f>
        <v/>
      </c>
      <c r="M72" s="13">
        <f>MIN(G72,MAX(0,'Your debts'!$B$9-SUM(H72:L72)-(0)))</f>
        <v/>
      </c>
      <c r="N72" s="13">
        <f>B72-H72</f>
        <v/>
      </c>
      <c r="O72" s="13">
        <f>C72-I72</f>
        <v/>
      </c>
      <c r="P72" s="13">
        <f>D72-J72</f>
        <v/>
      </c>
      <c r="Q72" s="13">
        <f>E72-K72</f>
        <v/>
      </c>
      <c r="R72" s="13">
        <f>F72-L72</f>
        <v/>
      </c>
      <c r="S72" s="13">
        <f>G72-M72</f>
        <v/>
      </c>
      <c r="T72" s="13">
        <f>SUM(B72:G72)-SUM(N71:S71)</f>
        <v/>
      </c>
    </row>
    <row r="73">
      <c r="A73" t="n">
        <v>62</v>
      </c>
      <c r="B73" s="13">
        <f>IF(N72&gt;0.005,N72*(1+$D$2/12),0)</f>
        <v/>
      </c>
      <c r="C73" s="13">
        <f>IF(O72&gt;0.005,O72*(1+$D$3/12),0)</f>
        <v/>
      </c>
      <c r="D73" s="13">
        <f>IF(P72&gt;0.005,P72*(1+$D$4/12),0)</f>
        <v/>
      </c>
      <c r="E73" s="13">
        <f>IF(Q72&gt;0.005,Q72*(1+$D$5/12),0)</f>
        <v/>
      </c>
      <c r="F73" s="13">
        <f>IF(R72&gt;0.005,R72*(1+$D$6/12),0)</f>
        <v/>
      </c>
      <c r="G73" s="13">
        <f>IF(S72&gt;0.005,S72*(1+$D$7/12),0)</f>
        <v/>
      </c>
      <c r="H73" s="13">
        <f>MIN(B73,MAX(0,'Your debts'!$B$9-0-(MIN($E$3,C73)+MIN($E$4,D73)+MIN($E$5,E73)+MIN($E$6,F73)+MIN($E$7,G73))))</f>
        <v/>
      </c>
      <c r="I73" s="13">
        <f>MIN(C73,MAX(0,'Your debts'!$B$9-SUM(H73:H73)-(MIN($E$4,D73)+MIN($E$5,E73)+MIN($E$6,F73)+MIN($E$7,G73))))</f>
        <v/>
      </c>
      <c r="J73" s="13">
        <f>MIN(D73,MAX(0,'Your debts'!$B$9-SUM(H73:I73)-(MIN($E$5,E73)+MIN($E$6,F73)+MIN($E$7,G73))))</f>
        <v/>
      </c>
      <c r="K73" s="13">
        <f>MIN(E73,MAX(0,'Your debts'!$B$9-SUM(H73:J73)-(MIN($E$6,F73)+MIN($E$7,G73))))</f>
        <v/>
      </c>
      <c r="L73" s="13">
        <f>MIN(F73,MAX(0,'Your debts'!$B$9-SUM(H73:K73)-(MIN($E$7,G73))))</f>
        <v/>
      </c>
      <c r="M73" s="13">
        <f>MIN(G73,MAX(0,'Your debts'!$B$9-SUM(H73:L73)-(0)))</f>
        <v/>
      </c>
      <c r="N73" s="13">
        <f>B73-H73</f>
        <v/>
      </c>
      <c r="O73" s="13">
        <f>C73-I73</f>
        <v/>
      </c>
      <c r="P73" s="13">
        <f>D73-J73</f>
        <v/>
      </c>
      <c r="Q73" s="13">
        <f>E73-K73</f>
        <v/>
      </c>
      <c r="R73" s="13">
        <f>F73-L73</f>
        <v/>
      </c>
      <c r="S73" s="13">
        <f>G73-M73</f>
        <v/>
      </c>
      <c r="T73" s="13">
        <f>SUM(B73:G73)-SUM(N72:S72)</f>
        <v/>
      </c>
    </row>
    <row r="74">
      <c r="A74" t="n">
        <v>63</v>
      </c>
      <c r="B74" s="13">
        <f>IF(N73&gt;0.005,N73*(1+$D$2/12),0)</f>
        <v/>
      </c>
      <c r="C74" s="13">
        <f>IF(O73&gt;0.005,O73*(1+$D$3/12),0)</f>
        <v/>
      </c>
      <c r="D74" s="13">
        <f>IF(P73&gt;0.005,P73*(1+$D$4/12),0)</f>
        <v/>
      </c>
      <c r="E74" s="13">
        <f>IF(Q73&gt;0.005,Q73*(1+$D$5/12),0)</f>
        <v/>
      </c>
      <c r="F74" s="13">
        <f>IF(R73&gt;0.005,R73*(1+$D$6/12),0)</f>
        <v/>
      </c>
      <c r="G74" s="13">
        <f>IF(S73&gt;0.005,S73*(1+$D$7/12),0)</f>
        <v/>
      </c>
      <c r="H74" s="13">
        <f>MIN(B74,MAX(0,'Your debts'!$B$9-0-(MIN($E$3,C74)+MIN($E$4,D74)+MIN($E$5,E74)+MIN($E$6,F74)+MIN($E$7,G74))))</f>
        <v/>
      </c>
      <c r="I74" s="13">
        <f>MIN(C74,MAX(0,'Your debts'!$B$9-SUM(H74:H74)-(MIN($E$4,D74)+MIN($E$5,E74)+MIN($E$6,F74)+MIN($E$7,G74))))</f>
        <v/>
      </c>
      <c r="J74" s="13">
        <f>MIN(D74,MAX(0,'Your debts'!$B$9-SUM(H74:I74)-(MIN($E$5,E74)+MIN($E$6,F74)+MIN($E$7,G74))))</f>
        <v/>
      </c>
      <c r="K74" s="13">
        <f>MIN(E74,MAX(0,'Your debts'!$B$9-SUM(H74:J74)-(MIN($E$6,F74)+MIN($E$7,G74))))</f>
        <v/>
      </c>
      <c r="L74" s="13">
        <f>MIN(F74,MAX(0,'Your debts'!$B$9-SUM(H74:K74)-(MIN($E$7,G74))))</f>
        <v/>
      </c>
      <c r="M74" s="13">
        <f>MIN(G74,MAX(0,'Your debts'!$B$9-SUM(H74:L74)-(0)))</f>
        <v/>
      </c>
      <c r="N74" s="13">
        <f>B74-H74</f>
        <v/>
      </c>
      <c r="O74" s="13">
        <f>C74-I74</f>
        <v/>
      </c>
      <c r="P74" s="13">
        <f>D74-J74</f>
        <v/>
      </c>
      <c r="Q74" s="13">
        <f>E74-K74</f>
        <v/>
      </c>
      <c r="R74" s="13">
        <f>F74-L74</f>
        <v/>
      </c>
      <c r="S74" s="13">
        <f>G74-M74</f>
        <v/>
      </c>
      <c r="T74" s="13">
        <f>SUM(B74:G74)-SUM(N73:S73)</f>
        <v/>
      </c>
    </row>
    <row r="75">
      <c r="A75" t="n">
        <v>64</v>
      </c>
      <c r="B75" s="13">
        <f>IF(N74&gt;0.005,N74*(1+$D$2/12),0)</f>
        <v/>
      </c>
      <c r="C75" s="13">
        <f>IF(O74&gt;0.005,O74*(1+$D$3/12),0)</f>
        <v/>
      </c>
      <c r="D75" s="13">
        <f>IF(P74&gt;0.005,P74*(1+$D$4/12),0)</f>
        <v/>
      </c>
      <c r="E75" s="13">
        <f>IF(Q74&gt;0.005,Q74*(1+$D$5/12),0)</f>
        <v/>
      </c>
      <c r="F75" s="13">
        <f>IF(R74&gt;0.005,R74*(1+$D$6/12),0)</f>
        <v/>
      </c>
      <c r="G75" s="13">
        <f>IF(S74&gt;0.005,S74*(1+$D$7/12),0)</f>
        <v/>
      </c>
      <c r="H75" s="13">
        <f>MIN(B75,MAX(0,'Your debts'!$B$9-0-(MIN($E$3,C75)+MIN($E$4,D75)+MIN($E$5,E75)+MIN($E$6,F75)+MIN($E$7,G75))))</f>
        <v/>
      </c>
      <c r="I75" s="13">
        <f>MIN(C75,MAX(0,'Your debts'!$B$9-SUM(H75:H75)-(MIN($E$4,D75)+MIN($E$5,E75)+MIN($E$6,F75)+MIN($E$7,G75))))</f>
        <v/>
      </c>
      <c r="J75" s="13">
        <f>MIN(D75,MAX(0,'Your debts'!$B$9-SUM(H75:I75)-(MIN($E$5,E75)+MIN($E$6,F75)+MIN($E$7,G75))))</f>
        <v/>
      </c>
      <c r="K75" s="13">
        <f>MIN(E75,MAX(0,'Your debts'!$B$9-SUM(H75:J75)-(MIN($E$6,F75)+MIN($E$7,G75))))</f>
        <v/>
      </c>
      <c r="L75" s="13">
        <f>MIN(F75,MAX(0,'Your debts'!$B$9-SUM(H75:K75)-(MIN($E$7,G75))))</f>
        <v/>
      </c>
      <c r="M75" s="13">
        <f>MIN(G75,MAX(0,'Your debts'!$B$9-SUM(H75:L75)-(0)))</f>
        <v/>
      </c>
      <c r="N75" s="13">
        <f>B75-H75</f>
        <v/>
      </c>
      <c r="O75" s="13">
        <f>C75-I75</f>
        <v/>
      </c>
      <c r="P75" s="13">
        <f>D75-J75</f>
        <v/>
      </c>
      <c r="Q75" s="13">
        <f>E75-K75</f>
        <v/>
      </c>
      <c r="R75" s="13">
        <f>F75-L75</f>
        <v/>
      </c>
      <c r="S75" s="13">
        <f>G75-M75</f>
        <v/>
      </c>
      <c r="T75" s="13">
        <f>SUM(B75:G75)-SUM(N74:S74)</f>
        <v/>
      </c>
    </row>
    <row r="76">
      <c r="A76" t="n">
        <v>65</v>
      </c>
      <c r="B76" s="13">
        <f>IF(N75&gt;0.005,N75*(1+$D$2/12),0)</f>
        <v/>
      </c>
      <c r="C76" s="13">
        <f>IF(O75&gt;0.005,O75*(1+$D$3/12),0)</f>
        <v/>
      </c>
      <c r="D76" s="13">
        <f>IF(P75&gt;0.005,P75*(1+$D$4/12),0)</f>
        <v/>
      </c>
      <c r="E76" s="13">
        <f>IF(Q75&gt;0.005,Q75*(1+$D$5/12),0)</f>
        <v/>
      </c>
      <c r="F76" s="13">
        <f>IF(R75&gt;0.005,R75*(1+$D$6/12),0)</f>
        <v/>
      </c>
      <c r="G76" s="13">
        <f>IF(S75&gt;0.005,S75*(1+$D$7/12),0)</f>
        <v/>
      </c>
      <c r="H76" s="13">
        <f>MIN(B76,MAX(0,'Your debts'!$B$9-0-(MIN($E$3,C76)+MIN($E$4,D76)+MIN($E$5,E76)+MIN($E$6,F76)+MIN($E$7,G76))))</f>
        <v/>
      </c>
      <c r="I76" s="13">
        <f>MIN(C76,MAX(0,'Your debts'!$B$9-SUM(H76:H76)-(MIN($E$4,D76)+MIN($E$5,E76)+MIN($E$6,F76)+MIN($E$7,G76))))</f>
        <v/>
      </c>
      <c r="J76" s="13">
        <f>MIN(D76,MAX(0,'Your debts'!$B$9-SUM(H76:I76)-(MIN($E$5,E76)+MIN($E$6,F76)+MIN($E$7,G76))))</f>
        <v/>
      </c>
      <c r="K76" s="13">
        <f>MIN(E76,MAX(0,'Your debts'!$B$9-SUM(H76:J76)-(MIN($E$6,F76)+MIN($E$7,G76))))</f>
        <v/>
      </c>
      <c r="L76" s="13">
        <f>MIN(F76,MAX(0,'Your debts'!$B$9-SUM(H76:K76)-(MIN($E$7,G76))))</f>
        <v/>
      </c>
      <c r="M76" s="13">
        <f>MIN(G76,MAX(0,'Your debts'!$B$9-SUM(H76:L76)-(0)))</f>
        <v/>
      </c>
      <c r="N76" s="13">
        <f>B76-H76</f>
        <v/>
      </c>
      <c r="O76" s="13">
        <f>C76-I76</f>
        <v/>
      </c>
      <c r="P76" s="13">
        <f>D76-J76</f>
        <v/>
      </c>
      <c r="Q76" s="13">
        <f>E76-K76</f>
        <v/>
      </c>
      <c r="R76" s="13">
        <f>F76-L76</f>
        <v/>
      </c>
      <c r="S76" s="13">
        <f>G76-M76</f>
        <v/>
      </c>
      <c r="T76" s="13">
        <f>SUM(B76:G76)-SUM(N75:S75)</f>
        <v/>
      </c>
    </row>
    <row r="77">
      <c r="A77" t="n">
        <v>66</v>
      </c>
      <c r="B77" s="13">
        <f>IF(N76&gt;0.005,N76*(1+$D$2/12),0)</f>
        <v/>
      </c>
      <c r="C77" s="13">
        <f>IF(O76&gt;0.005,O76*(1+$D$3/12),0)</f>
        <v/>
      </c>
      <c r="D77" s="13">
        <f>IF(P76&gt;0.005,P76*(1+$D$4/12),0)</f>
        <v/>
      </c>
      <c r="E77" s="13">
        <f>IF(Q76&gt;0.005,Q76*(1+$D$5/12),0)</f>
        <v/>
      </c>
      <c r="F77" s="13">
        <f>IF(R76&gt;0.005,R76*(1+$D$6/12),0)</f>
        <v/>
      </c>
      <c r="G77" s="13">
        <f>IF(S76&gt;0.005,S76*(1+$D$7/12),0)</f>
        <v/>
      </c>
      <c r="H77" s="13">
        <f>MIN(B77,MAX(0,'Your debts'!$B$9-0-(MIN($E$3,C77)+MIN($E$4,D77)+MIN($E$5,E77)+MIN($E$6,F77)+MIN($E$7,G77))))</f>
        <v/>
      </c>
      <c r="I77" s="13">
        <f>MIN(C77,MAX(0,'Your debts'!$B$9-SUM(H77:H77)-(MIN($E$4,D77)+MIN($E$5,E77)+MIN($E$6,F77)+MIN($E$7,G77))))</f>
        <v/>
      </c>
      <c r="J77" s="13">
        <f>MIN(D77,MAX(0,'Your debts'!$B$9-SUM(H77:I77)-(MIN($E$5,E77)+MIN($E$6,F77)+MIN($E$7,G77))))</f>
        <v/>
      </c>
      <c r="K77" s="13">
        <f>MIN(E77,MAX(0,'Your debts'!$B$9-SUM(H77:J77)-(MIN($E$6,F77)+MIN($E$7,G77))))</f>
        <v/>
      </c>
      <c r="L77" s="13">
        <f>MIN(F77,MAX(0,'Your debts'!$B$9-SUM(H77:K77)-(MIN($E$7,G77))))</f>
        <v/>
      </c>
      <c r="M77" s="13">
        <f>MIN(G77,MAX(0,'Your debts'!$B$9-SUM(H77:L77)-(0)))</f>
        <v/>
      </c>
      <c r="N77" s="13">
        <f>B77-H77</f>
        <v/>
      </c>
      <c r="O77" s="13">
        <f>C77-I77</f>
        <v/>
      </c>
      <c r="P77" s="13">
        <f>D77-J77</f>
        <v/>
      </c>
      <c r="Q77" s="13">
        <f>E77-K77</f>
        <v/>
      </c>
      <c r="R77" s="13">
        <f>F77-L77</f>
        <v/>
      </c>
      <c r="S77" s="13">
        <f>G77-M77</f>
        <v/>
      </c>
      <c r="T77" s="13">
        <f>SUM(B77:G77)-SUM(N76:S76)</f>
        <v/>
      </c>
    </row>
    <row r="78">
      <c r="A78" t="n">
        <v>67</v>
      </c>
      <c r="B78" s="13">
        <f>IF(N77&gt;0.005,N77*(1+$D$2/12),0)</f>
        <v/>
      </c>
      <c r="C78" s="13">
        <f>IF(O77&gt;0.005,O77*(1+$D$3/12),0)</f>
        <v/>
      </c>
      <c r="D78" s="13">
        <f>IF(P77&gt;0.005,P77*(1+$D$4/12),0)</f>
        <v/>
      </c>
      <c r="E78" s="13">
        <f>IF(Q77&gt;0.005,Q77*(1+$D$5/12),0)</f>
        <v/>
      </c>
      <c r="F78" s="13">
        <f>IF(R77&gt;0.005,R77*(1+$D$6/12),0)</f>
        <v/>
      </c>
      <c r="G78" s="13">
        <f>IF(S77&gt;0.005,S77*(1+$D$7/12),0)</f>
        <v/>
      </c>
      <c r="H78" s="13">
        <f>MIN(B78,MAX(0,'Your debts'!$B$9-0-(MIN($E$3,C78)+MIN($E$4,D78)+MIN($E$5,E78)+MIN($E$6,F78)+MIN($E$7,G78))))</f>
        <v/>
      </c>
      <c r="I78" s="13">
        <f>MIN(C78,MAX(0,'Your debts'!$B$9-SUM(H78:H78)-(MIN($E$4,D78)+MIN($E$5,E78)+MIN($E$6,F78)+MIN($E$7,G78))))</f>
        <v/>
      </c>
      <c r="J78" s="13">
        <f>MIN(D78,MAX(0,'Your debts'!$B$9-SUM(H78:I78)-(MIN($E$5,E78)+MIN($E$6,F78)+MIN($E$7,G78))))</f>
        <v/>
      </c>
      <c r="K78" s="13">
        <f>MIN(E78,MAX(0,'Your debts'!$B$9-SUM(H78:J78)-(MIN($E$6,F78)+MIN($E$7,G78))))</f>
        <v/>
      </c>
      <c r="L78" s="13">
        <f>MIN(F78,MAX(0,'Your debts'!$B$9-SUM(H78:K78)-(MIN($E$7,G78))))</f>
        <v/>
      </c>
      <c r="M78" s="13">
        <f>MIN(G78,MAX(0,'Your debts'!$B$9-SUM(H78:L78)-(0)))</f>
        <v/>
      </c>
      <c r="N78" s="13">
        <f>B78-H78</f>
        <v/>
      </c>
      <c r="O78" s="13">
        <f>C78-I78</f>
        <v/>
      </c>
      <c r="P78" s="13">
        <f>D78-J78</f>
        <v/>
      </c>
      <c r="Q78" s="13">
        <f>E78-K78</f>
        <v/>
      </c>
      <c r="R78" s="13">
        <f>F78-L78</f>
        <v/>
      </c>
      <c r="S78" s="13">
        <f>G78-M78</f>
        <v/>
      </c>
      <c r="T78" s="13">
        <f>SUM(B78:G78)-SUM(N77:S77)</f>
        <v/>
      </c>
    </row>
    <row r="79">
      <c r="A79" t="n">
        <v>68</v>
      </c>
      <c r="B79" s="13">
        <f>IF(N78&gt;0.005,N78*(1+$D$2/12),0)</f>
        <v/>
      </c>
      <c r="C79" s="13">
        <f>IF(O78&gt;0.005,O78*(1+$D$3/12),0)</f>
        <v/>
      </c>
      <c r="D79" s="13">
        <f>IF(P78&gt;0.005,P78*(1+$D$4/12),0)</f>
        <v/>
      </c>
      <c r="E79" s="13">
        <f>IF(Q78&gt;0.005,Q78*(1+$D$5/12),0)</f>
        <v/>
      </c>
      <c r="F79" s="13">
        <f>IF(R78&gt;0.005,R78*(1+$D$6/12),0)</f>
        <v/>
      </c>
      <c r="G79" s="13">
        <f>IF(S78&gt;0.005,S78*(1+$D$7/12),0)</f>
        <v/>
      </c>
      <c r="H79" s="13">
        <f>MIN(B79,MAX(0,'Your debts'!$B$9-0-(MIN($E$3,C79)+MIN($E$4,D79)+MIN($E$5,E79)+MIN($E$6,F79)+MIN($E$7,G79))))</f>
        <v/>
      </c>
      <c r="I79" s="13">
        <f>MIN(C79,MAX(0,'Your debts'!$B$9-SUM(H79:H79)-(MIN($E$4,D79)+MIN($E$5,E79)+MIN($E$6,F79)+MIN($E$7,G79))))</f>
        <v/>
      </c>
      <c r="J79" s="13">
        <f>MIN(D79,MAX(0,'Your debts'!$B$9-SUM(H79:I79)-(MIN($E$5,E79)+MIN($E$6,F79)+MIN($E$7,G79))))</f>
        <v/>
      </c>
      <c r="K79" s="13">
        <f>MIN(E79,MAX(0,'Your debts'!$B$9-SUM(H79:J79)-(MIN($E$6,F79)+MIN($E$7,G79))))</f>
        <v/>
      </c>
      <c r="L79" s="13">
        <f>MIN(F79,MAX(0,'Your debts'!$B$9-SUM(H79:K79)-(MIN($E$7,G79))))</f>
        <v/>
      </c>
      <c r="M79" s="13">
        <f>MIN(G79,MAX(0,'Your debts'!$B$9-SUM(H79:L79)-(0)))</f>
        <v/>
      </c>
      <c r="N79" s="13">
        <f>B79-H79</f>
        <v/>
      </c>
      <c r="O79" s="13">
        <f>C79-I79</f>
        <v/>
      </c>
      <c r="P79" s="13">
        <f>D79-J79</f>
        <v/>
      </c>
      <c r="Q79" s="13">
        <f>E79-K79</f>
        <v/>
      </c>
      <c r="R79" s="13">
        <f>F79-L79</f>
        <v/>
      </c>
      <c r="S79" s="13">
        <f>G79-M79</f>
        <v/>
      </c>
      <c r="T79" s="13">
        <f>SUM(B79:G79)-SUM(N78:S78)</f>
        <v/>
      </c>
    </row>
    <row r="80">
      <c r="A80" t="n">
        <v>69</v>
      </c>
      <c r="B80" s="13">
        <f>IF(N79&gt;0.005,N79*(1+$D$2/12),0)</f>
        <v/>
      </c>
      <c r="C80" s="13">
        <f>IF(O79&gt;0.005,O79*(1+$D$3/12),0)</f>
        <v/>
      </c>
      <c r="D80" s="13">
        <f>IF(P79&gt;0.005,P79*(1+$D$4/12),0)</f>
        <v/>
      </c>
      <c r="E80" s="13">
        <f>IF(Q79&gt;0.005,Q79*(1+$D$5/12),0)</f>
        <v/>
      </c>
      <c r="F80" s="13">
        <f>IF(R79&gt;0.005,R79*(1+$D$6/12),0)</f>
        <v/>
      </c>
      <c r="G80" s="13">
        <f>IF(S79&gt;0.005,S79*(1+$D$7/12),0)</f>
        <v/>
      </c>
      <c r="H80" s="13">
        <f>MIN(B80,MAX(0,'Your debts'!$B$9-0-(MIN($E$3,C80)+MIN($E$4,D80)+MIN($E$5,E80)+MIN($E$6,F80)+MIN($E$7,G80))))</f>
        <v/>
      </c>
      <c r="I80" s="13">
        <f>MIN(C80,MAX(0,'Your debts'!$B$9-SUM(H80:H80)-(MIN($E$4,D80)+MIN($E$5,E80)+MIN($E$6,F80)+MIN($E$7,G80))))</f>
        <v/>
      </c>
      <c r="J80" s="13">
        <f>MIN(D80,MAX(0,'Your debts'!$B$9-SUM(H80:I80)-(MIN($E$5,E80)+MIN($E$6,F80)+MIN($E$7,G80))))</f>
        <v/>
      </c>
      <c r="K80" s="13">
        <f>MIN(E80,MAX(0,'Your debts'!$B$9-SUM(H80:J80)-(MIN($E$6,F80)+MIN($E$7,G80))))</f>
        <v/>
      </c>
      <c r="L80" s="13">
        <f>MIN(F80,MAX(0,'Your debts'!$B$9-SUM(H80:K80)-(MIN($E$7,G80))))</f>
        <v/>
      </c>
      <c r="M80" s="13">
        <f>MIN(G80,MAX(0,'Your debts'!$B$9-SUM(H80:L80)-(0)))</f>
        <v/>
      </c>
      <c r="N80" s="13">
        <f>B80-H80</f>
        <v/>
      </c>
      <c r="O80" s="13">
        <f>C80-I80</f>
        <v/>
      </c>
      <c r="P80" s="13">
        <f>D80-J80</f>
        <v/>
      </c>
      <c r="Q80" s="13">
        <f>E80-K80</f>
        <v/>
      </c>
      <c r="R80" s="13">
        <f>F80-L80</f>
        <v/>
      </c>
      <c r="S80" s="13">
        <f>G80-M80</f>
        <v/>
      </c>
      <c r="T80" s="13">
        <f>SUM(B80:G80)-SUM(N79:S79)</f>
        <v/>
      </c>
    </row>
    <row r="81">
      <c r="A81" t="n">
        <v>70</v>
      </c>
      <c r="B81" s="13">
        <f>IF(N80&gt;0.005,N80*(1+$D$2/12),0)</f>
        <v/>
      </c>
      <c r="C81" s="13">
        <f>IF(O80&gt;0.005,O80*(1+$D$3/12),0)</f>
        <v/>
      </c>
      <c r="D81" s="13">
        <f>IF(P80&gt;0.005,P80*(1+$D$4/12),0)</f>
        <v/>
      </c>
      <c r="E81" s="13">
        <f>IF(Q80&gt;0.005,Q80*(1+$D$5/12),0)</f>
        <v/>
      </c>
      <c r="F81" s="13">
        <f>IF(R80&gt;0.005,R80*(1+$D$6/12),0)</f>
        <v/>
      </c>
      <c r="G81" s="13">
        <f>IF(S80&gt;0.005,S80*(1+$D$7/12),0)</f>
        <v/>
      </c>
      <c r="H81" s="13">
        <f>MIN(B81,MAX(0,'Your debts'!$B$9-0-(MIN($E$3,C81)+MIN($E$4,D81)+MIN($E$5,E81)+MIN($E$6,F81)+MIN($E$7,G81))))</f>
        <v/>
      </c>
      <c r="I81" s="13">
        <f>MIN(C81,MAX(0,'Your debts'!$B$9-SUM(H81:H81)-(MIN($E$4,D81)+MIN($E$5,E81)+MIN($E$6,F81)+MIN($E$7,G81))))</f>
        <v/>
      </c>
      <c r="J81" s="13">
        <f>MIN(D81,MAX(0,'Your debts'!$B$9-SUM(H81:I81)-(MIN($E$5,E81)+MIN($E$6,F81)+MIN($E$7,G81))))</f>
        <v/>
      </c>
      <c r="K81" s="13">
        <f>MIN(E81,MAX(0,'Your debts'!$B$9-SUM(H81:J81)-(MIN($E$6,F81)+MIN($E$7,G81))))</f>
        <v/>
      </c>
      <c r="L81" s="13">
        <f>MIN(F81,MAX(0,'Your debts'!$B$9-SUM(H81:K81)-(MIN($E$7,G81))))</f>
        <v/>
      </c>
      <c r="M81" s="13">
        <f>MIN(G81,MAX(0,'Your debts'!$B$9-SUM(H81:L81)-(0)))</f>
        <v/>
      </c>
      <c r="N81" s="13">
        <f>B81-H81</f>
        <v/>
      </c>
      <c r="O81" s="13">
        <f>C81-I81</f>
        <v/>
      </c>
      <c r="P81" s="13">
        <f>D81-J81</f>
        <v/>
      </c>
      <c r="Q81" s="13">
        <f>E81-K81</f>
        <v/>
      </c>
      <c r="R81" s="13">
        <f>F81-L81</f>
        <v/>
      </c>
      <c r="S81" s="13">
        <f>G81-M81</f>
        <v/>
      </c>
      <c r="T81" s="13">
        <f>SUM(B81:G81)-SUM(N80:S80)</f>
        <v/>
      </c>
    </row>
    <row r="82">
      <c r="A82" t="n">
        <v>71</v>
      </c>
      <c r="B82" s="13">
        <f>IF(N81&gt;0.005,N81*(1+$D$2/12),0)</f>
        <v/>
      </c>
      <c r="C82" s="13">
        <f>IF(O81&gt;0.005,O81*(1+$D$3/12),0)</f>
        <v/>
      </c>
      <c r="D82" s="13">
        <f>IF(P81&gt;0.005,P81*(1+$D$4/12),0)</f>
        <v/>
      </c>
      <c r="E82" s="13">
        <f>IF(Q81&gt;0.005,Q81*(1+$D$5/12),0)</f>
        <v/>
      </c>
      <c r="F82" s="13">
        <f>IF(R81&gt;0.005,R81*(1+$D$6/12),0)</f>
        <v/>
      </c>
      <c r="G82" s="13">
        <f>IF(S81&gt;0.005,S81*(1+$D$7/12),0)</f>
        <v/>
      </c>
      <c r="H82" s="13">
        <f>MIN(B82,MAX(0,'Your debts'!$B$9-0-(MIN($E$3,C82)+MIN($E$4,D82)+MIN($E$5,E82)+MIN($E$6,F82)+MIN($E$7,G82))))</f>
        <v/>
      </c>
      <c r="I82" s="13">
        <f>MIN(C82,MAX(0,'Your debts'!$B$9-SUM(H82:H82)-(MIN($E$4,D82)+MIN($E$5,E82)+MIN($E$6,F82)+MIN($E$7,G82))))</f>
        <v/>
      </c>
      <c r="J82" s="13">
        <f>MIN(D82,MAX(0,'Your debts'!$B$9-SUM(H82:I82)-(MIN($E$5,E82)+MIN($E$6,F82)+MIN($E$7,G82))))</f>
        <v/>
      </c>
      <c r="K82" s="13">
        <f>MIN(E82,MAX(0,'Your debts'!$B$9-SUM(H82:J82)-(MIN($E$6,F82)+MIN($E$7,G82))))</f>
        <v/>
      </c>
      <c r="L82" s="13">
        <f>MIN(F82,MAX(0,'Your debts'!$B$9-SUM(H82:K82)-(MIN($E$7,G82))))</f>
        <v/>
      </c>
      <c r="M82" s="13">
        <f>MIN(G82,MAX(0,'Your debts'!$B$9-SUM(H82:L82)-(0)))</f>
        <v/>
      </c>
      <c r="N82" s="13">
        <f>B82-H82</f>
        <v/>
      </c>
      <c r="O82" s="13">
        <f>C82-I82</f>
        <v/>
      </c>
      <c r="P82" s="13">
        <f>D82-J82</f>
        <v/>
      </c>
      <c r="Q82" s="13">
        <f>E82-K82</f>
        <v/>
      </c>
      <c r="R82" s="13">
        <f>F82-L82</f>
        <v/>
      </c>
      <c r="S82" s="13">
        <f>G82-M82</f>
        <v/>
      </c>
      <c r="T82" s="13">
        <f>SUM(B82:G82)-SUM(N81:S81)</f>
        <v/>
      </c>
    </row>
    <row r="83">
      <c r="A83" t="n">
        <v>72</v>
      </c>
      <c r="B83" s="13">
        <f>IF(N82&gt;0.005,N82*(1+$D$2/12),0)</f>
        <v/>
      </c>
      <c r="C83" s="13">
        <f>IF(O82&gt;0.005,O82*(1+$D$3/12),0)</f>
        <v/>
      </c>
      <c r="D83" s="13">
        <f>IF(P82&gt;0.005,P82*(1+$D$4/12),0)</f>
        <v/>
      </c>
      <c r="E83" s="13">
        <f>IF(Q82&gt;0.005,Q82*(1+$D$5/12),0)</f>
        <v/>
      </c>
      <c r="F83" s="13">
        <f>IF(R82&gt;0.005,R82*(1+$D$6/12),0)</f>
        <v/>
      </c>
      <c r="G83" s="13">
        <f>IF(S82&gt;0.005,S82*(1+$D$7/12),0)</f>
        <v/>
      </c>
      <c r="H83" s="13">
        <f>MIN(B83,MAX(0,'Your debts'!$B$9-0-(MIN($E$3,C83)+MIN($E$4,D83)+MIN($E$5,E83)+MIN($E$6,F83)+MIN($E$7,G83))))</f>
        <v/>
      </c>
      <c r="I83" s="13">
        <f>MIN(C83,MAX(0,'Your debts'!$B$9-SUM(H83:H83)-(MIN($E$4,D83)+MIN($E$5,E83)+MIN($E$6,F83)+MIN($E$7,G83))))</f>
        <v/>
      </c>
      <c r="J83" s="13">
        <f>MIN(D83,MAX(0,'Your debts'!$B$9-SUM(H83:I83)-(MIN($E$5,E83)+MIN($E$6,F83)+MIN($E$7,G83))))</f>
        <v/>
      </c>
      <c r="K83" s="13">
        <f>MIN(E83,MAX(0,'Your debts'!$B$9-SUM(H83:J83)-(MIN($E$6,F83)+MIN($E$7,G83))))</f>
        <v/>
      </c>
      <c r="L83" s="13">
        <f>MIN(F83,MAX(0,'Your debts'!$B$9-SUM(H83:K83)-(MIN($E$7,G83))))</f>
        <v/>
      </c>
      <c r="M83" s="13">
        <f>MIN(G83,MAX(0,'Your debts'!$B$9-SUM(H83:L83)-(0)))</f>
        <v/>
      </c>
      <c r="N83" s="13">
        <f>B83-H83</f>
        <v/>
      </c>
      <c r="O83" s="13">
        <f>C83-I83</f>
        <v/>
      </c>
      <c r="P83" s="13">
        <f>D83-J83</f>
        <v/>
      </c>
      <c r="Q83" s="13">
        <f>E83-K83</f>
        <v/>
      </c>
      <c r="R83" s="13">
        <f>F83-L83</f>
        <v/>
      </c>
      <c r="S83" s="13">
        <f>G83-M83</f>
        <v/>
      </c>
      <c r="T83" s="13">
        <f>SUM(B83:G83)-SUM(N82:S82)</f>
        <v/>
      </c>
    </row>
    <row r="84">
      <c r="A84" t="n">
        <v>73</v>
      </c>
      <c r="B84" s="13">
        <f>IF(N83&gt;0.005,N83*(1+$D$2/12),0)</f>
        <v/>
      </c>
      <c r="C84" s="13">
        <f>IF(O83&gt;0.005,O83*(1+$D$3/12),0)</f>
        <v/>
      </c>
      <c r="D84" s="13">
        <f>IF(P83&gt;0.005,P83*(1+$D$4/12),0)</f>
        <v/>
      </c>
      <c r="E84" s="13">
        <f>IF(Q83&gt;0.005,Q83*(1+$D$5/12),0)</f>
        <v/>
      </c>
      <c r="F84" s="13">
        <f>IF(R83&gt;0.005,R83*(1+$D$6/12),0)</f>
        <v/>
      </c>
      <c r="G84" s="13">
        <f>IF(S83&gt;0.005,S83*(1+$D$7/12),0)</f>
        <v/>
      </c>
      <c r="H84" s="13">
        <f>MIN(B84,MAX(0,'Your debts'!$B$9-0-(MIN($E$3,C84)+MIN($E$4,D84)+MIN($E$5,E84)+MIN($E$6,F84)+MIN($E$7,G84))))</f>
        <v/>
      </c>
      <c r="I84" s="13">
        <f>MIN(C84,MAX(0,'Your debts'!$B$9-SUM(H84:H84)-(MIN($E$4,D84)+MIN($E$5,E84)+MIN($E$6,F84)+MIN($E$7,G84))))</f>
        <v/>
      </c>
      <c r="J84" s="13">
        <f>MIN(D84,MAX(0,'Your debts'!$B$9-SUM(H84:I84)-(MIN($E$5,E84)+MIN($E$6,F84)+MIN($E$7,G84))))</f>
        <v/>
      </c>
      <c r="K84" s="13">
        <f>MIN(E84,MAX(0,'Your debts'!$B$9-SUM(H84:J84)-(MIN($E$6,F84)+MIN($E$7,G84))))</f>
        <v/>
      </c>
      <c r="L84" s="13">
        <f>MIN(F84,MAX(0,'Your debts'!$B$9-SUM(H84:K84)-(MIN($E$7,G84))))</f>
        <v/>
      </c>
      <c r="M84" s="13">
        <f>MIN(G84,MAX(0,'Your debts'!$B$9-SUM(H84:L84)-(0)))</f>
        <v/>
      </c>
      <c r="N84" s="13">
        <f>B84-H84</f>
        <v/>
      </c>
      <c r="O84" s="13">
        <f>C84-I84</f>
        <v/>
      </c>
      <c r="P84" s="13">
        <f>D84-J84</f>
        <v/>
      </c>
      <c r="Q84" s="13">
        <f>E84-K84</f>
        <v/>
      </c>
      <c r="R84" s="13">
        <f>F84-L84</f>
        <v/>
      </c>
      <c r="S84" s="13">
        <f>G84-M84</f>
        <v/>
      </c>
      <c r="T84" s="13">
        <f>SUM(B84:G84)-SUM(N83:S83)</f>
        <v/>
      </c>
    </row>
    <row r="85">
      <c r="A85" t="n">
        <v>74</v>
      </c>
      <c r="B85" s="13">
        <f>IF(N84&gt;0.005,N84*(1+$D$2/12),0)</f>
        <v/>
      </c>
      <c r="C85" s="13">
        <f>IF(O84&gt;0.005,O84*(1+$D$3/12),0)</f>
        <v/>
      </c>
      <c r="D85" s="13">
        <f>IF(P84&gt;0.005,P84*(1+$D$4/12),0)</f>
        <v/>
      </c>
      <c r="E85" s="13">
        <f>IF(Q84&gt;0.005,Q84*(1+$D$5/12),0)</f>
        <v/>
      </c>
      <c r="F85" s="13">
        <f>IF(R84&gt;0.005,R84*(1+$D$6/12),0)</f>
        <v/>
      </c>
      <c r="G85" s="13">
        <f>IF(S84&gt;0.005,S84*(1+$D$7/12),0)</f>
        <v/>
      </c>
      <c r="H85" s="13">
        <f>MIN(B85,MAX(0,'Your debts'!$B$9-0-(MIN($E$3,C85)+MIN($E$4,D85)+MIN($E$5,E85)+MIN($E$6,F85)+MIN($E$7,G85))))</f>
        <v/>
      </c>
      <c r="I85" s="13">
        <f>MIN(C85,MAX(0,'Your debts'!$B$9-SUM(H85:H85)-(MIN($E$4,D85)+MIN($E$5,E85)+MIN($E$6,F85)+MIN($E$7,G85))))</f>
        <v/>
      </c>
      <c r="J85" s="13">
        <f>MIN(D85,MAX(0,'Your debts'!$B$9-SUM(H85:I85)-(MIN($E$5,E85)+MIN($E$6,F85)+MIN($E$7,G85))))</f>
        <v/>
      </c>
      <c r="K85" s="13">
        <f>MIN(E85,MAX(0,'Your debts'!$B$9-SUM(H85:J85)-(MIN($E$6,F85)+MIN($E$7,G85))))</f>
        <v/>
      </c>
      <c r="L85" s="13">
        <f>MIN(F85,MAX(0,'Your debts'!$B$9-SUM(H85:K85)-(MIN($E$7,G85))))</f>
        <v/>
      </c>
      <c r="M85" s="13">
        <f>MIN(G85,MAX(0,'Your debts'!$B$9-SUM(H85:L85)-(0)))</f>
        <v/>
      </c>
      <c r="N85" s="13">
        <f>B85-H85</f>
        <v/>
      </c>
      <c r="O85" s="13">
        <f>C85-I85</f>
        <v/>
      </c>
      <c r="P85" s="13">
        <f>D85-J85</f>
        <v/>
      </c>
      <c r="Q85" s="13">
        <f>E85-K85</f>
        <v/>
      </c>
      <c r="R85" s="13">
        <f>F85-L85</f>
        <v/>
      </c>
      <c r="S85" s="13">
        <f>G85-M85</f>
        <v/>
      </c>
      <c r="T85" s="13">
        <f>SUM(B85:G85)-SUM(N84:S84)</f>
        <v/>
      </c>
    </row>
    <row r="86">
      <c r="A86" t="n">
        <v>75</v>
      </c>
      <c r="B86" s="13">
        <f>IF(N85&gt;0.005,N85*(1+$D$2/12),0)</f>
        <v/>
      </c>
      <c r="C86" s="13">
        <f>IF(O85&gt;0.005,O85*(1+$D$3/12),0)</f>
        <v/>
      </c>
      <c r="D86" s="13">
        <f>IF(P85&gt;0.005,P85*(1+$D$4/12),0)</f>
        <v/>
      </c>
      <c r="E86" s="13">
        <f>IF(Q85&gt;0.005,Q85*(1+$D$5/12),0)</f>
        <v/>
      </c>
      <c r="F86" s="13">
        <f>IF(R85&gt;0.005,R85*(1+$D$6/12),0)</f>
        <v/>
      </c>
      <c r="G86" s="13">
        <f>IF(S85&gt;0.005,S85*(1+$D$7/12),0)</f>
        <v/>
      </c>
      <c r="H86" s="13">
        <f>MIN(B86,MAX(0,'Your debts'!$B$9-0-(MIN($E$3,C86)+MIN($E$4,D86)+MIN($E$5,E86)+MIN($E$6,F86)+MIN($E$7,G86))))</f>
        <v/>
      </c>
      <c r="I86" s="13">
        <f>MIN(C86,MAX(0,'Your debts'!$B$9-SUM(H86:H86)-(MIN($E$4,D86)+MIN($E$5,E86)+MIN($E$6,F86)+MIN($E$7,G86))))</f>
        <v/>
      </c>
      <c r="J86" s="13">
        <f>MIN(D86,MAX(0,'Your debts'!$B$9-SUM(H86:I86)-(MIN($E$5,E86)+MIN($E$6,F86)+MIN($E$7,G86))))</f>
        <v/>
      </c>
      <c r="K86" s="13">
        <f>MIN(E86,MAX(0,'Your debts'!$B$9-SUM(H86:J86)-(MIN($E$6,F86)+MIN($E$7,G86))))</f>
        <v/>
      </c>
      <c r="L86" s="13">
        <f>MIN(F86,MAX(0,'Your debts'!$B$9-SUM(H86:K86)-(MIN($E$7,G86))))</f>
        <v/>
      </c>
      <c r="M86" s="13">
        <f>MIN(G86,MAX(0,'Your debts'!$B$9-SUM(H86:L86)-(0)))</f>
        <v/>
      </c>
      <c r="N86" s="13">
        <f>B86-H86</f>
        <v/>
      </c>
      <c r="O86" s="13">
        <f>C86-I86</f>
        <v/>
      </c>
      <c r="P86" s="13">
        <f>D86-J86</f>
        <v/>
      </c>
      <c r="Q86" s="13">
        <f>E86-K86</f>
        <v/>
      </c>
      <c r="R86" s="13">
        <f>F86-L86</f>
        <v/>
      </c>
      <c r="S86" s="13">
        <f>G86-M86</f>
        <v/>
      </c>
      <c r="T86" s="13">
        <f>SUM(B86:G86)-SUM(N85:S85)</f>
        <v/>
      </c>
    </row>
    <row r="87">
      <c r="A87" t="n">
        <v>76</v>
      </c>
      <c r="B87" s="13">
        <f>IF(N86&gt;0.005,N86*(1+$D$2/12),0)</f>
        <v/>
      </c>
      <c r="C87" s="13">
        <f>IF(O86&gt;0.005,O86*(1+$D$3/12),0)</f>
        <v/>
      </c>
      <c r="D87" s="13">
        <f>IF(P86&gt;0.005,P86*(1+$D$4/12),0)</f>
        <v/>
      </c>
      <c r="E87" s="13">
        <f>IF(Q86&gt;0.005,Q86*(1+$D$5/12),0)</f>
        <v/>
      </c>
      <c r="F87" s="13">
        <f>IF(R86&gt;0.005,R86*(1+$D$6/12),0)</f>
        <v/>
      </c>
      <c r="G87" s="13">
        <f>IF(S86&gt;0.005,S86*(1+$D$7/12),0)</f>
        <v/>
      </c>
      <c r="H87" s="13">
        <f>MIN(B87,MAX(0,'Your debts'!$B$9-0-(MIN($E$3,C87)+MIN($E$4,D87)+MIN($E$5,E87)+MIN($E$6,F87)+MIN($E$7,G87))))</f>
        <v/>
      </c>
      <c r="I87" s="13">
        <f>MIN(C87,MAX(0,'Your debts'!$B$9-SUM(H87:H87)-(MIN($E$4,D87)+MIN($E$5,E87)+MIN($E$6,F87)+MIN($E$7,G87))))</f>
        <v/>
      </c>
      <c r="J87" s="13">
        <f>MIN(D87,MAX(0,'Your debts'!$B$9-SUM(H87:I87)-(MIN($E$5,E87)+MIN($E$6,F87)+MIN($E$7,G87))))</f>
        <v/>
      </c>
      <c r="K87" s="13">
        <f>MIN(E87,MAX(0,'Your debts'!$B$9-SUM(H87:J87)-(MIN($E$6,F87)+MIN($E$7,G87))))</f>
        <v/>
      </c>
      <c r="L87" s="13">
        <f>MIN(F87,MAX(0,'Your debts'!$B$9-SUM(H87:K87)-(MIN($E$7,G87))))</f>
        <v/>
      </c>
      <c r="M87" s="13">
        <f>MIN(G87,MAX(0,'Your debts'!$B$9-SUM(H87:L87)-(0)))</f>
        <v/>
      </c>
      <c r="N87" s="13">
        <f>B87-H87</f>
        <v/>
      </c>
      <c r="O87" s="13">
        <f>C87-I87</f>
        <v/>
      </c>
      <c r="P87" s="13">
        <f>D87-J87</f>
        <v/>
      </c>
      <c r="Q87" s="13">
        <f>E87-K87</f>
        <v/>
      </c>
      <c r="R87" s="13">
        <f>F87-L87</f>
        <v/>
      </c>
      <c r="S87" s="13">
        <f>G87-M87</f>
        <v/>
      </c>
      <c r="T87" s="13">
        <f>SUM(B87:G87)-SUM(N86:S86)</f>
        <v/>
      </c>
    </row>
    <row r="88">
      <c r="A88" t="n">
        <v>77</v>
      </c>
      <c r="B88" s="13">
        <f>IF(N87&gt;0.005,N87*(1+$D$2/12),0)</f>
        <v/>
      </c>
      <c r="C88" s="13">
        <f>IF(O87&gt;0.005,O87*(1+$D$3/12),0)</f>
        <v/>
      </c>
      <c r="D88" s="13">
        <f>IF(P87&gt;0.005,P87*(1+$D$4/12),0)</f>
        <v/>
      </c>
      <c r="E88" s="13">
        <f>IF(Q87&gt;0.005,Q87*(1+$D$5/12),0)</f>
        <v/>
      </c>
      <c r="F88" s="13">
        <f>IF(R87&gt;0.005,R87*(1+$D$6/12),0)</f>
        <v/>
      </c>
      <c r="G88" s="13">
        <f>IF(S87&gt;0.005,S87*(1+$D$7/12),0)</f>
        <v/>
      </c>
      <c r="H88" s="13">
        <f>MIN(B88,MAX(0,'Your debts'!$B$9-0-(MIN($E$3,C88)+MIN($E$4,D88)+MIN($E$5,E88)+MIN($E$6,F88)+MIN($E$7,G88))))</f>
        <v/>
      </c>
      <c r="I88" s="13">
        <f>MIN(C88,MAX(0,'Your debts'!$B$9-SUM(H88:H88)-(MIN($E$4,D88)+MIN($E$5,E88)+MIN($E$6,F88)+MIN($E$7,G88))))</f>
        <v/>
      </c>
      <c r="J88" s="13">
        <f>MIN(D88,MAX(0,'Your debts'!$B$9-SUM(H88:I88)-(MIN($E$5,E88)+MIN($E$6,F88)+MIN($E$7,G88))))</f>
        <v/>
      </c>
      <c r="K88" s="13">
        <f>MIN(E88,MAX(0,'Your debts'!$B$9-SUM(H88:J88)-(MIN($E$6,F88)+MIN($E$7,G88))))</f>
        <v/>
      </c>
      <c r="L88" s="13">
        <f>MIN(F88,MAX(0,'Your debts'!$B$9-SUM(H88:K88)-(MIN($E$7,G88))))</f>
        <v/>
      </c>
      <c r="M88" s="13">
        <f>MIN(G88,MAX(0,'Your debts'!$B$9-SUM(H88:L88)-(0)))</f>
        <v/>
      </c>
      <c r="N88" s="13">
        <f>B88-H88</f>
        <v/>
      </c>
      <c r="O88" s="13">
        <f>C88-I88</f>
        <v/>
      </c>
      <c r="P88" s="13">
        <f>D88-J88</f>
        <v/>
      </c>
      <c r="Q88" s="13">
        <f>E88-K88</f>
        <v/>
      </c>
      <c r="R88" s="13">
        <f>F88-L88</f>
        <v/>
      </c>
      <c r="S88" s="13">
        <f>G88-M88</f>
        <v/>
      </c>
      <c r="T88" s="13">
        <f>SUM(B88:G88)-SUM(N87:S87)</f>
        <v/>
      </c>
    </row>
    <row r="89">
      <c r="A89" t="n">
        <v>78</v>
      </c>
      <c r="B89" s="13">
        <f>IF(N88&gt;0.005,N88*(1+$D$2/12),0)</f>
        <v/>
      </c>
      <c r="C89" s="13">
        <f>IF(O88&gt;0.005,O88*(1+$D$3/12),0)</f>
        <v/>
      </c>
      <c r="D89" s="13">
        <f>IF(P88&gt;0.005,P88*(1+$D$4/12),0)</f>
        <v/>
      </c>
      <c r="E89" s="13">
        <f>IF(Q88&gt;0.005,Q88*(1+$D$5/12),0)</f>
        <v/>
      </c>
      <c r="F89" s="13">
        <f>IF(R88&gt;0.005,R88*(1+$D$6/12),0)</f>
        <v/>
      </c>
      <c r="G89" s="13">
        <f>IF(S88&gt;0.005,S88*(1+$D$7/12),0)</f>
        <v/>
      </c>
      <c r="H89" s="13">
        <f>MIN(B89,MAX(0,'Your debts'!$B$9-0-(MIN($E$3,C89)+MIN($E$4,D89)+MIN($E$5,E89)+MIN($E$6,F89)+MIN($E$7,G89))))</f>
        <v/>
      </c>
      <c r="I89" s="13">
        <f>MIN(C89,MAX(0,'Your debts'!$B$9-SUM(H89:H89)-(MIN($E$4,D89)+MIN($E$5,E89)+MIN($E$6,F89)+MIN($E$7,G89))))</f>
        <v/>
      </c>
      <c r="J89" s="13">
        <f>MIN(D89,MAX(0,'Your debts'!$B$9-SUM(H89:I89)-(MIN($E$5,E89)+MIN($E$6,F89)+MIN($E$7,G89))))</f>
        <v/>
      </c>
      <c r="K89" s="13">
        <f>MIN(E89,MAX(0,'Your debts'!$B$9-SUM(H89:J89)-(MIN($E$6,F89)+MIN($E$7,G89))))</f>
        <v/>
      </c>
      <c r="L89" s="13">
        <f>MIN(F89,MAX(0,'Your debts'!$B$9-SUM(H89:K89)-(MIN($E$7,G89))))</f>
        <v/>
      </c>
      <c r="M89" s="13">
        <f>MIN(G89,MAX(0,'Your debts'!$B$9-SUM(H89:L89)-(0)))</f>
        <v/>
      </c>
      <c r="N89" s="13">
        <f>B89-H89</f>
        <v/>
      </c>
      <c r="O89" s="13">
        <f>C89-I89</f>
        <v/>
      </c>
      <c r="P89" s="13">
        <f>D89-J89</f>
        <v/>
      </c>
      <c r="Q89" s="13">
        <f>E89-K89</f>
        <v/>
      </c>
      <c r="R89" s="13">
        <f>F89-L89</f>
        <v/>
      </c>
      <c r="S89" s="13">
        <f>G89-M89</f>
        <v/>
      </c>
      <c r="T89" s="13">
        <f>SUM(B89:G89)-SUM(N88:S88)</f>
        <v/>
      </c>
    </row>
    <row r="90">
      <c r="A90" t="n">
        <v>79</v>
      </c>
      <c r="B90" s="13">
        <f>IF(N89&gt;0.005,N89*(1+$D$2/12),0)</f>
        <v/>
      </c>
      <c r="C90" s="13">
        <f>IF(O89&gt;0.005,O89*(1+$D$3/12),0)</f>
        <v/>
      </c>
      <c r="D90" s="13">
        <f>IF(P89&gt;0.005,P89*(1+$D$4/12),0)</f>
        <v/>
      </c>
      <c r="E90" s="13">
        <f>IF(Q89&gt;0.005,Q89*(1+$D$5/12),0)</f>
        <v/>
      </c>
      <c r="F90" s="13">
        <f>IF(R89&gt;0.005,R89*(1+$D$6/12),0)</f>
        <v/>
      </c>
      <c r="G90" s="13">
        <f>IF(S89&gt;0.005,S89*(1+$D$7/12),0)</f>
        <v/>
      </c>
      <c r="H90" s="13">
        <f>MIN(B90,MAX(0,'Your debts'!$B$9-0-(MIN($E$3,C90)+MIN($E$4,D90)+MIN($E$5,E90)+MIN($E$6,F90)+MIN($E$7,G90))))</f>
        <v/>
      </c>
      <c r="I90" s="13">
        <f>MIN(C90,MAX(0,'Your debts'!$B$9-SUM(H90:H90)-(MIN($E$4,D90)+MIN($E$5,E90)+MIN($E$6,F90)+MIN($E$7,G90))))</f>
        <v/>
      </c>
      <c r="J90" s="13">
        <f>MIN(D90,MAX(0,'Your debts'!$B$9-SUM(H90:I90)-(MIN($E$5,E90)+MIN($E$6,F90)+MIN($E$7,G90))))</f>
        <v/>
      </c>
      <c r="K90" s="13">
        <f>MIN(E90,MAX(0,'Your debts'!$B$9-SUM(H90:J90)-(MIN($E$6,F90)+MIN($E$7,G90))))</f>
        <v/>
      </c>
      <c r="L90" s="13">
        <f>MIN(F90,MAX(0,'Your debts'!$B$9-SUM(H90:K90)-(MIN($E$7,G90))))</f>
        <v/>
      </c>
      <c r="M90" s="13">
        <f>MIN(G90,MAX(0,'Your debts'!$B$9-SUM(H90:L90)-(0)))</f>
        <v/>
      </c>
      <c r="N90" s="13">
        <f>B90-H90</f>
        <v/>
      </c>
      <c r="O90" s="13">
        <f>C90-I90</f>
        <v/>
      </c>
      <c r="P90" s="13">
        <f>D90-J90</f>
        <v/>
      </c>
      <c r="Q90" s="13">
        <f>E90-K90</f>
        <v/>
      </c>
      <c r="R90" s="13">
        <f>F90-L90</f>
        <v/>
      </c>
      <c r="S90" s="13">
        <f>G90-M90</f>
        <v/>
      </c>
      <c r="T90" s="13">
        <f>SUM(B90:G90)-SUM(N89:S89)</f>
        <v/>
      </c>
    </row>
    <row r="91">
      <c r="A91" t="n">
        <v>80</v>
      </c>
      <c r="B91" s="13">
        <f>IF(N90&gt;0.005,N90*(1+$D$2/12),0)</f>
        <v/>
      </c>
      <c r="C91" s="13">
        <f>IF(O90&gt;0.005,O90*(1+$D$3/12),0)</f>
        <v/>
      </c>
      <c r="D91" s="13">
        <f>IF(P90&gt;0.005,P90*(1+$D$4/12),0)</f>
        <v/>
      </c>
      <c r="E91" s="13">
        <f>IF(Q90&gt;0.005,Q90*(1+$D$5/12),0)</f>
        <v/>
      </c>
      <c r="F91" s="13">
        <f>IF(R90&gt;0.005,R90*(1+$D$6/12),0)</f>
        <v/>
      </c>
      <c r="G91" s="13">
        <f>IF(S90&gt;0.005,S90*(1+$D$7/12),0)</f>
        <v/>
      </c>
      <c r="H91" s="13">
        <f>MIN(B91,MAX(0,'Your debts'!$B$9-0-(MIN($E$3,C91)+MIN($E$4,D91)+MIN($E$5,E91)+MIN($E$6,F91)+MIN($E$7,G91))))</f>
        <v/>
      </c>
      <c r="I91" s="13">
        <f>MIN(C91,MAX(0,'Your debts'!$B$9-SUM(H91:H91)-(MIN($E$4,D91)+MIN($E$5,E91)+MIN($E$6,F91)+MIN($E$7,G91))))</f>
        <v/>
      </c>
      <c r="J91" s="13">
        <f>MIN(D91,MAX(0,'Your debts'!$B$9-SUM(H91:I91)-(MIN($E$5,E91)+MIN($E$6,F91)+MIN($E$7,G91))))</f>
        <v/>
      </c>
      <c r="K91" s="13">
        <f>MIN(E91,MAX(0,'Your debts'!$B$9-SUM(H91:J91)-(MIN($E$6,F91)+MIN($E$7,G91))))</f>
        <v/>
      </c>
      <c r="L91" s="13">
        <f>MIN(F91,MAX(0,'Your debts'!$B$9-SUM(H91:K91)-(MIN($E$7,G91))))</f>
        <v/>
      </c>
      <c r="M91" s="13">
        <f>MIN(G91,MAX(0,'Your debts'!$B$9-SUM(H91:L91)-(0)))</f>
        <v/>
      </c>
      <c r="N91" s="13">
        <f>B91-H91</f>
        <v/>
      </c>
      <c r="O91" s="13">
        <f>C91-I91</f>
        <v/>
      </c>
      <c r="P91" s="13">
        <f>D91-J91</f>
        <v/>
      </c>
      <c r="Q91" s="13">
        <f>E91-K91</f>
        <v/>
      </c>
      <c r="R91" s="13">
        <f>F91-L91</f>
        <v/>
      </c>
      <c r="S91" s="13">
        <f>G91-M91</f>
        <v/>
      </c>
      <c r="T91" s="13">
        <f>SUM(B91:G91)-SUM(N90:S90)</f>
        <v/>
      </c>
    </row>
    <row r="92">
      <c r="A92" t="n">
        <v>81</v>
      </c>
      <c r="B92" s="13">
        <f>IF(N91&gt;0.005,N91*(1+$D$2/12),0)</f>
        <v/>
      </c>
      <c r="C92" s="13">
        <f>IF(O91&gt;0.005,O91*(1+$D$3/12),0)</f>
        <v/>
      </c>
      <c r="D92" s="13">
        <f>IF(P91&gt;0.005,P91*(1+$D$4/12),0)</f>
        <v/>
      </c>
      <c r="E92" s="13">
        <f>IF(Q91&gt;0.005,Q91*(1+$D$5/12),0)</f>
        <v/>
      </c>
      <c r="F92" s="13">
        <f>IF(R91&gt;0.005,R91*(1+$D$6/12),0)</f>
        <v/>
      </c>
      <c r="G92" s="13">
        <f>IF(S91&gt;0.005,S91*(1+$D$7/12),0)</f>
        <v/>
      </c>
      <c r="H92" s="13">
        <f>MIN(B92,MAX(0,'Your debts'!$B$9-0-(MIN($E$3,C92)+MIN($E$4,D92)+MIN($E$5,E92)+MIN($E$6,F92)+MIN($E$7,G92))))</f>
        <v/>
      </c>
      <c r="I92" s="13">
        <f>MIN(C92,MAX(0,'Your debts'!$B$9-SUM(H92:H92)-(MIN($E$4,D92)+MIN($E$5,E92)+MIN($E$6,F92)+MIN($E$7,G92))))</f>
        <v/>
      </c>
      <c r="J92" s="13">
        <f>MIN(D92,MAX(0,'Your debts'!$B$9-SUM(H92:I92)-(MIN($E$5,E92)+MIN($E$6,F92)+MIN($E$7,G92))))</f>
        <v/>
      </c>
      <c r="K92" s="13">
        <f>MIN(E92,MAX(0,'Your debts'!$B$9-SUM(H92:J92)-(MIN($E$6,F92)+MIN($E$7,G92))))</f>
        <v/>
      </c>
      <c r="L92" s="13">
        <f>MIN(F92,MAX(0,'Your debts'!$B$9-SUM(H92:K92)-(MIN($E$7,G92))))</f>
        <v/>
      </c>
      <c r="M92" s="13">
        <f>MIN(G92,MAX(0,'Your debts'!$B$9-SUM(H92:L92)-(0)))</f>
        <v/>
      </c>
      <c r="N92" s="13">
        <f>B92-H92</f>
        <v/>
      </c>
      <c r="O92" s="13">
        <f>C92-I92</f>
        <v/>
      </c>
      <c r="P92" s="13">
        <f>D92-J92</f>
        <v/>
      </c>
      <c r="Q92" s="13">
        <f>E92-K92</f>
        <v/>
      </c>
      <c r="R92" s="13">
        <f>F92-L92</f>
        <v/>
      </c>
      <c r="S92" s="13">
        <f>G92-M92</f>
        <v/>
      </c>
      <c r="T92" s="13">
        <f>SUM(B92:G92)-SUM(N91:S91)</f>
        <v/>
      </c>
    </row>
    <row r="93">
      <c r="A93" t="n">
        <v>82</v>
      </c>
      <c r="B93" s="13">
        <f>IF(N92&gt;0.005,N92*(1+$D$2/12),0)</f>
        <v/>
      </c>
      <c r="C93" s="13">
        <f>IF(O92&gt;0.005,O92*(1+$D$3/12),0)</f>
        <v/>
      </c>
      <c r="D93" s="13">
        <f>IF(P92&gt;0.005,P92*(1+$D$4/12),0)</f>
        <v/>
      </c>
      <c r="E93" s="13">
        <f>IF(Q92&gt;0.005,Q92*(1+$D$5/12),0)</f>
        <v/>
      </c>
      <c r="F93" s="13">
        <f>IF(R92&gt;0.005,R92*(1+$D$6/12),0)</f>
        <v/>
      </c>
      <c r="G93" s="13">
        <f>IF(S92&gt;0.005,S92*(1+$D$7/12),0)</f>
        <v/>
      </c>
      <c r="H93" s="13">
        <f>MIN(B93,MAX(0,'Your debts'!$B$9-0-(MIN($E$3,C93)+MIN($E$4,D93)+MIN($E$5,E93)+MIN($E$6,F93)+MIN($E$7,G93))))</f>
        <v/>
      </c>
      <c r="I93" s="13">
        <f>MIN(C93,MAX(0,'Your debts'!$B$9-SUM(H93:H93)-(MIN($E$4,D93)+MIN($E$5,E93)+MIN($E$6,F93)+MIN($E$7,G93))))</f>
        <v/>
      </c>
      <c r="J93" s="13">
        <f>MIN(D93,MAX(0,'Your debts'!$B$9-SUM(H93:I93)-(MIN($E$5,E93)+MIN($E$6,F93)+MIN($E$7,G93))))</f>
        <v/>
      </c>
      <c r="K93" s="13">
        <f>MIN(E93,MAX(0,'Your debts'!$B$9-SUM(H93:J93)-(MIN($E$6,F93)+MIN($E$7,G93))))</f>
        <v/>
      </c>
      <c r="L93" s="13">
        <f>MIN(F93,MAX(0,'Your debts'!$B$9-SUM(H93:K93)-(MIN($E$7,G93))))</f>
        <v/>
      </c>
      <c r="M93" s="13">
        <f>MIN(G93,MAX(0,'Your debts'!$B$9-SUM(H93:L93)-(0)))</f>
        <v/>
      </c>
      <c r="N93" s="13">
        <f>B93-H93</f>
        <v/>
      </c>
      <c r="O93" s="13">
        <f>C93-I93</f>
        <v/>
      </c>
      <c r="P93" s="13">
        <f>D93-J93</f>
        <v/>
      </c>
      <c r="Q93" s="13">
        <f>E93-K93</f>
        <v/>
      </c>
      <c r="R93" s="13">
        <f>F93-L93</f>
        <v/>
      </c>
      <c r="S93" s="13">
        <f>G93-M93</f>
        <v/>
      </c>
      <c r="T93" s="13">
        <f>SUM(B93:G93)-SUM(N92:S92)</f>
        <v/>
      </c>
    </row>
    <row r="94">
      <c r="A94" t="n">
        <v>83</v>
      </c>
      <c r="B94" s="13">
        <f>IF(N93&gt;0.005,N93*(1+$D$2/12),0)</f>
        <v/>
      </c>
      <c r="C94" s="13">
        <f>IF(O93&gt;0.005,O93*(1+$D$3/12),0)</f>
        <v/>
      </c>
      <c r="D94" s="13">
        <f>IF(P93&gt;0.005,P93*(1+$D$4/12),0)</f>
        <v/>
      </c>
      <c r="E94" s="13">
        <f>IF(Q93&gt;0.005,Q93*(1+$D$5/12),0)</f>
        <v/>
      </c>
      <c r="F94" s="13">
        <f>IF(R93&gt;0.005,R93*(1+$D$6/12),0)</f>
        <v/>
      </c>
      <c r="G94" s="13">
        <f>IF(S93&gt;0.005,S93*(1+$D$7/12),0)</f>
        <v/>
      </c>
      <c r="H94" s="13">
        <f>MIN(B94,MAX(0,'Your debts'!$B$9-0-(MIN($E$3,C94)+MIN($E$4,D94)+MIN($E$5,E94)+MIN($E$6,F94)+MIN($E$7,G94))))</f>
        <v/>
      </c>
      <c r="I94" s="13">
        <f>MIN(C94,MAX(0,'Your debts'!$B$9-SUM(H94:H94)-(MIN($E$4,D94)+MIN($E$5,E94)+MIN($E$6,F94)+MIN($E$7,G94))))</f>
        <v/>
      </c>
      <c r="J94" s="13">
        <f>MIN(D94,MAX(0,'Your debts'!$B$9-SUM(H94:I94)-(MIN($E$5,E94)+MIN($E$6,F94)+MIN($E$7,G94))))</f>
        <v/>
      </c>
      <c r="K94" s="13">
        <f>MIN(E94,MAX(0,'Your debts'!$B$9-SUM(H94:J94)-(MIN($E$6,F94)+MIN($E$7,G94))))</f>
        <v/>
      </c>
      <c r="L94" s="13">
        <f>MIN(F94,MAX(0,'Your debts'!$B$9-SUM(H94:K94)-(MIN($E$7,G94))))</f>
        <v/>
      </c>
      <c r="M94" s="13">
        <f>MIN(G94,MAX(0,'Your debts'!$B$9-SUM(H94:L94)-(0)))</f>
        <v/>
      </c>
      <c r="N94" s="13">
        <f>B94-H94</f>
        <v/>
      </c>
      <c r="O94" s="13">
        <f>C94-I94</f>
        <v/>
      </c>
      <c r="P94" s="13">
        <f>D94-J94</f>
        <v/>
      </c>
      <c r="Q94" s="13">
        <f>E94-K94</f>
        <v/>
      </c>
      <c r="R94" s="13">
        <f>F94-L94</f>
        <v/>
      </c>
      <c r="S94" s="13">
        <f>G94-M94</f>
        <v/>
      </c>
      <c r="T94" s="13">
        <f>SUM(B94:G94)-SUM(N93:S93)</f>
        <v/>
      </c>
    </row>
    <row r="95">
      <c r="A95" t="n">
        <v>84</v>
      </c>
      <c r="B95" s="13">
        <f>IF(N94&gt;0.005,N94*(1+$D$2/12),0)</f>
        <v/>
      </c>
      <c r="C95" s="13">
        <f>IF(O94&gt;0.005,O94*(1+$D$3/12),0)</f>
        <v/>
      </c>
      <c r="D95" s="13">
        <f>IF(P94&gt;0.005,P94*(1+$D$4/12),0)</f>
        <v/>
      </c>
      <c r="E95" s="13">
        <f>IF(Q94&gt;0.005,Q94*(1+$D$5/12),0)</f>
        <v/>
      </c>
      <c r="F95" s="13">
        <f>IF(R94&gt;0.005,R94*(1+$D$6/12),0)</f>
        <v/>
      </c>
      <c r="G95" s="13">
        <f>IF(S94&gt;0.005,S94*(1+$D$7/12),0)</f>
        <v/>
      </c>
      <c r="H95" s="13">
        <f>MIN(B95,MAX(0,'Your debts'!$B$9-0-(MIN($E$3,C95)+MIN($E$4,D95)+MIN($E$5,E95)+MIN($E$6,F95)+MIN($E$7,G95))))</f>
        <v/>
      </c>
      <c r="I95" s="13">
        <f>MIN(C95,MAX(0,'Your debts'!$B$9-SUM(H95:H95)-(MIN($E$4,D95)+MIN($E$5,E95)+MIN($E$6,F95)+MIN($E$7,G95))))</f>
        <v/>
      </c>
      <c r="J95" s="13">
        <f>MIN(D95,MAX(0,'Your debts'!$B$9-SUM(H95:I95)-(MIN($E$5,E95)+MIN($E$6,F95)+MIN($E$7,G95))))</f>
        <v/>
      </c>
      <c r="K95" s="13">
        <f>MIN(E95,MAX(0,'Your debts'!$B$9-SUM(H95:J95)-(MIN($E$6,F95)+MIN($E$7,G95))))</f>
        <v/>
      </c>
      <c r="L95" s="13">
        <f>MIN(F95,MAX(0,'Your debts'!$B$9-SUM(H95:K95)-(MIN($E$7,G95))))</f>
        <v/>
      </c>
      <c r="M95" s="13">
        <f>MIN(G95,MAX(0,'Your debts'!$B$9-SUM(H95:L95)-(0)))</f>
        <v/>
      </c>
      <c r="N95" s="13">
        <f>B95-H95</f>
        <v/>
      </c>
      <c r="O95" s="13">
        <f>C95-I95</f>
        <v/>
      </c>
      <c r="P95" s="13">
        <f>D95-J95</f>
        <v/>
      </c>
      <c r="Q95" s="13">
        <f>E95-K95</f>
        <v/>
      </c>
      <c r="R95" s="13">
        <f>F95-L95</f>
        <v/>
      </c>
      <c r="S95" s="13">
        <f>G95-M95</f>
        <v/>
      </c>
      <c r="T95" s="13">
        <f>SUM(B95:G95)-SUM(N94:S94)</f>
        <v/>
      </c>
    </row>
    <row r="96">
      <c r="A96" t="n">
        <v>85</v>
      </c>
      <c r="B96" s="13">
        <f>IF(N95&gt;0.005,N95*(1+$D$2/12),0)</f>
        <v/>
      </c>
      <c r="C96" s="13">
        <f>IF(O95&gt;0.005,O95*(1+$D$3/12),0)</f>
        <v/>
      </c>
      <c r="D96" s="13">
        <f>IF(P95&gt;0.005,P95*(1+$D$4/12),0)</f>
        <v/>
      </c>
      <c r="E96" s="13">
        <f>IF(Q95&gt;0.005,Q95*(1+$D$5/12),0)</f>
        <v/>
      </c>
      <c r="F96" s="13">
        <f>IF(R95&gt;0.005,R95*(1+$D$6/12),0)</f>
        <v/>
      </c>
      <c r="G96" s="13">
        <f>IF(S95&gt;0.005,S95*(1+$D$7/12),0)</f>
        <v/>
      </c>
      <c r="H96" s="13">
        <f>MIN(B96,MAX(0,'Your debts'!$B$9-0-(MIN($E$3,C96)+MIN($E$4,D96)+MIN($E$5,E96)+MIN($E$6,F96)+MIN($E$7,G96))))</f>
        <v/>
      </c>
      <c r="I96" s="13">
        <f>MIN(C96,MAX(0,'Your debts'!$B$9-SUM(H96:H96)-(MIN($E$4,D96)+MIN($E$5,E96)+MIN($E$6,F96)+MIN($E$7,G96))))</f>
        <v/>
      </c>
      <c r="J96" s="13">
        <f>MIN(D96,MAX(0,'Your debts'!$B$9-SUM(H96:I96)-(MIN($E$5,E96)+MIN($E$6,F96)+MIN($E$7,G96))))</f>
        <v/>
      </c>
      <c r="K96" s="13">
        <f>MIN(E96,MAX(0,'Your debts'!$B$9-SUM(H96:J96)-(MIN($E$6,F96)+MIN($E$7,G96))))</f>
        <v/>
      </c>
      <c r="L96" s="13">
        <f>MIN(F96,MAX(0,'Your debts'!$B$9-SUM(H96:K96)-(MIN($E$7,G96))))</f>
        <v/>
      </c>
      <c r="M96" s="13">
        <f>MIN(G96,MAX(0,'Your debts'!$B$9-SUM(H96:L96)-(0)))</f>
        <v/>
      </c>
      <c r="N96" s="13">
        <f>B96-H96</f>
        <v/>
      </c>
      <c r="O96" s="13">
        <f>C96-I96</f>
        <v/>
      </c>
      <c r="P96" s="13">
        <f>D96-J96</f>
        <v/>
      </c>
      <c r="Q96" s="13">
        <f>E96-K96</f>
        <v/>
      </c>
      <c r="R96" s="13">
        <f>F96-L96</f>
        <v/>
      </c>
      <c r="S96" s="13">
        <f>G96-M96</f>
        <v/>
      </c>
      <c r="T96" s="13">
        <f>SUM(B96:G96)-SUM(N95:S95)</f>
        <v/>
      </c>
    </row>
    <row r="97">
      <c r="A97" t="n">
        <v>86</v>
      </c>
      <c r="B97" s="13">
        <f>IF(N96&gt;0.005,N96*(1+$D$2/12),0)</f>
        <v/>
      </c>
      <c r="C97" s="13">
        <f>IF(O96&gt;0.005,O96*(1+$D$3/12),0)</f>
        <v/>
      </c>
      <c r="D97" s="13">
        <f>IF(P96&gt;0.005,P96*(1+$D$4/12),0)</f>
        <v/>
      </c>
      <c r="E97" s="13">
        <f>IF(Q96&gt;0.005,Q96*(1+$D$5/12),0)</f>
        <v/>
      </c>
      <c r="F97" s="13">
        <f>IF(R96&gt;0.005,R96*(1+$D$6/12),0)</f>
        <v/>
      </c>
      <c r="G97" s="13">
        <f>IF(S96&gt;0.005,S96*(1+$D$7/12),0)</f>
        <v/>
      </c>
      <c r="H97" s="13">
        <f>MIN(B97,MAX(0,'Your debts'!$B$9-0-(MIN($E$3,C97)+MIN($E$4,D97)+MIN($E$5,E97)+MIN($E$6,F97)+MIN($E$7,G97))))</f>
        <v/>
      </c>
      <c r="I97" s="13">
        <f>MIN(C97,MAX(0,'Your debts'!$B$9-SUM(H97:H97)-(MIN($E$4,D97)+MIN($E$5,E97)+MIN($E$6,F97)+MIN($E$7,G97))))</f>
        <v/>
      </c>
      <c r="J97" s="13">
        <f>MIN(D97,MAX(0,'Your debts'!$B$9-SUM(H97:I97)-(MIN($E$5,E97)+MIN($E$6,F97)+MIN($E$7,G97))))</f>
        <v/>
      </c>
      <c r="K97" s="13">
        <f>MIN(E97,MAX(0,'Your debts'!$B$9-SUM(H97:J97)-(MIN($E$6,F97)+MIN($E$7,G97))))</f>
        <v/>
      </c>
      <c r="L97" s="13">
        <f>MIN(F97,MAX(0,'Your debts'!$B$9-SUM(H97:K97)-(MIN($E$7,G97))))</f>
        <v/>
      </c>
      <c r="M97" s="13">
        <f>MIN(G97,MAX(0,'Your debts'!$B$9-SUM(H97:L97)-(0)))</f>
        <v/>
      </c>
      <c r="N97" s="13">
        <f>B97-H97</f>
        <v/>
      </c>
      <c r="O97" s="13">
        <f>C97-I97</f>
        <v/>
      </c>
      <c r="P97" s="13">
        <f>D97-J97</f>
        <v/>
      </c>
      <c r="Q97" s="13">
        <f>E97-K97</f>
        <v/>
      </c>
      <c r="R97" s="13">
        <f>F97-L97</f>
        <v/>
      </c>
      <c r="S97" s="13">
        <f>G97-M97</f>
        <v/>
      </c>
      <c r="T97" s="13">
        <f>SUM(B97:G97)-SUM(N96:S96)</f>
        <v/>
      </c>
    </row>
    <row r="98">
      <c r="A98" t="n">
        <v>87</v>
      </c>
      <c r="B98" s="13">
        <f>IF(N97&gt;0.005,N97*(1+$D$2/12),0)</f>
        <v/>
      </c>
      <c r="C98" s="13">
        <f>IF(O97&gt;0.005,O97*(1+$D$3/12),0)</f>
        <v/>
      </c>
      <c r="D98" s="13">
        <f>IF(P97&gt;0.005,P97*(1+$D$4/12),0)</f>
        <v/>
      </c>
      <c r="E98" s="13">
        <f>IF(Q97&gt;0.005,Q97*(1+$D$5/12),0)</f>
        <v/>
      </c>
      <c r="F98" s="13">
        <f>IF(R97&gt;0.005,R97*(1+$D$6/12),0)</f>
        <v/>
      </c>
      <c r="G98" s="13">
        <f>IF(S97&gt;0.005,S97*(1+$D$7/12),0)</f>
        <v/>
      </c>
      <c r="H98" s="13">
        <f>MIN(B98,MAX(0,'Your debts'!$B$9-0-(MIN($E$3,C98)+MIN($E$4,D98)+MIN($E$5,E98)+MIN($E$6,F98)+MIN($E$7,G98))))</f>
        <v/>
      </c>
      <c r="I98" s="13">
        <f>MIN(C98,MAX(0,'Your debts'!$B$9-SUM(H98:H98)-(MIN($E$4,D98)+MIN($E$5,E98)+MIN($E$6,F98)+MIN($E$7,G98))))</f>
        <v/>
      </c>
      <c r="J98" s="13">
        <f>MIN(D98,MAX(0,'Your debts'!$B$9-SUM(H98:I98)-(MIN($E$5,E98)+MIN($E$6,F98)+MIN($E$7,G98))))</f>
        <v/>
      </c>
      <c r="K98" s="13">
        <f>MIN(E98,MAX(0,'Your debts'!$B$9-SUM(H98:J98)-(MIN($E$6,F98)+MIN($E$7,G98))))</f>
        <v/>
      </c>
      <c r="L98" s="13">
        <f>MIN(F98,MAX(0,'Your debts'!$B$9-SUM(H98:K98)-(MIN($E$7,G98))))</f>
        <v/>
      </c>
      <c r="M98" s="13">
        <f>MIN(G98,MAX(0,'Your debts'!$B$9-SUM(H98:L98)-(0)))</f>
        <v/>
      </c>
      <c r="N98" s="13">
        <f>B98-H98</f>
        <v/>
      </c>
      <c r="O98" s="13">
        <f>C98-I98</f>
        <v/>
      </c>
      <c r="P98" s="13">
        <f>D98-J98</f>
        <v/>
      </c>
      <c r="Q98" s="13">
        <f>E98-K98</f>
        <v/>
      </c>
      <c r="R98" s="13">
        <f>F98-L98</f>
        <v/>
      </c>
      <c r="S98" s="13">
        <f>G98-M98</f>
        <v/>
      </c>
      <c r="T98" s="13">
        <f>SUM(B98:G98)-SUM(N97:S97)</f>
        <v/>
      </c>
    </row>
    <row r="99">
      <c r="A99" t="n">
        <v>88</v>
      </c>
      <c r="B99" s="13">
        <f>IF(N98&gt;0.005,N98*(1+$D$2/12),0)</f>
        <v/>
      </c>
      <c r="C99" s="13">
        <f>IF(O98&gt;0.005,O98*(1+$D$3/12),0)</f>
        <v/>
      </c>
      <c r="D99" s="13">
        <f>IF(P98&gt;0.005,P98*(1+$D$4/12),0)</f>
        <v/>
      </c>
      <c r="E99" s="13">
        <f>IF(Q98&gt;0.005,Q98*(1+$D$5/12),0)</f>
        <v/>
      </c>
      <c r="F99" s="13">
        <f>IF(R98&gt;0.005,R98*(1+$D$6/12),0)</f>
        <v/>
      </c>
      <c r="G99" s="13">
        <f>IF(S98&gt;0.005,S98*(1+$D$7/12),0)</f>
        <v/>
      </c>
      <c r="H99" s="13">
        <f>MIN(B99,MAX(0,'Your debts'!$B$9-0-(MIN($E$3,C99)+MIN($E$4,D99)+MIN($E$5,E99)+MIN($E$6,F99)+MIN($E$7,G99))))</f>
        <v/>
      </c>
      <c r="I99" s="13">
        <f>MIN(C99,MAX(0,'Your debts'!$B$9-SUM(H99:H99)-(MIN($E$4,D99)+MIN($E$5,E99)+MIN($E$6,F99)+MIN($E$7,G99))))</f>
        <v/>
      </c>
      <c r="J99" s="13">
        <f>MIN(D99,MAX(0,'Your debts'!$B$9-SUM(H99:I99)-(MIN($E$5,E99)+MIN($E$6,F99)+MIN($E$7,G99))))</f>
        <v/>
      </c>
      <c r="K99" s="13">
        <f>MIN(E99,MAX(0,'Your debts'!$B$9-SUM(H99:J99)-(MIN($E$6,F99)+MIN($E$7,G99))))</f>
        <v/>
      </c>
      <c r="L99" s="13">
        <f>MIN(F99,MAX(0,'Your debts'!$B$9-SUM(H99:K99)-(MIN($E$7,G99))))</f>
        <v/>
      </c>
      <c r="M99" s="13">
        <f>MIN(G99,MAX(0,'Your debts'!$B$9-SUM(H99:L99)-(0)))</f>
        <v/>
      </c>
      <c r="N99" s="13">
        <f>B99-H99</f>
        <v/>
      </c>
      <c r="O99" s="13">
        <f>C99-I99</f>
        <v/>
      </c>
      <c r="P99" s="13">
        <f>D99-J99</f>
        <v/>
      </c>
      <c r="Q99" s="13">
        <f>E99-K99</f>
        <v/>
      </c>
      <c r="R99" s="13">
        <f>F99-L99</f>
        <v/>
      </c>
      <c r="S99" s="13">
        <f>G99-M99</f>
        <v/>
      </c>
      <c r="T99" s="13">
        <f>SUM(B99:G99)-SUM(N98:S98)</f>
        <v/>
      </c>
    </row>
    <row r="100">
      <c r="A100" t="n">
        <v>89</v>
      </c>
      <c r="B100" s="13">
        <f>IF(N99&gt;0.005,N99*(1+$D$2/12),0)</f>
        <v/>
      </c>
      <c r="C100" s="13">
        <f>IF(O99&gt;0.005,O99*(1+$D$3/12),0)</f>
        <v/>
      </c>
      <c r="D100" s="13">
        <f>IF(P99&gt;0.005,P99*(1+$D$4/12),0)</f>
        <v/>
      </c>
      <c r="E100" s="13">
        <f>IF(Q99&gt;0.005,Q99*(1+$D$5/12),0)</f>
        <v/>
      </c>
      <c r="F100" s="13">
        <f>IF(R99&gt;0.005,R99*(1+$D$6/12),0)</f>
        <v/>
      </c>
      <c r="G100" s="13">
        <f>IF(S99&gt;0.005,S99*(1+$D$7/12),0)</f>
        <v/>
      </c>
      <c r="H100" s="13">
        <f>MIN(B100,MAX(0,'Your debts'!$B$9-0-(MIN($E$3,C100)+MIN($E$4,D100)+MIN($E$5,E100)+MIN($E$6,F100)+MIN($E$7,G100))))</f>
        <v/>
      </c>
      <c r="I100" s="13">
        <f>MIN(C100,MAX(0,'Your debts'!$B$9-SUM(H100:H100)-(MIN($E$4,D100)+MIN($E$5,E100)+MIN($E$6,F100)+MIN($E$7,G100))))</f>
        <v/>
      </c>
      <c r="J100" s="13">
        <f>MIN(D100,MAX(0,'Your debts'!$B$9-SUM(H100:I100)-(MIN($E$5,E100)+MIN($E$6,F100)+MIN($E$7,G100))))</f>
        <v/>
      </c>
      <c r="K100" s="13">
        <f>MIN(E100,MAX(0,'Your debts'!$B$9-SUM(H100:J100)-(MIN($E$6,F100)+MIN($E$7,G100))))</f>
        <v/>
      </c>
      <c r="L100" s="13">
        <f>MIN(F100,MAX(0,'Your debts'!$B$9-SUM(H100:K100)-(MIN($E$7,G100))))</f>
        <v/>
      </c>
      <c r="M100" s="13">
        <f>MIN(G100,MAX(0,'Your debts'!$B$9-SUM(H100:L100)-(0)))</f>
        <v/>
      </c>
      <c r="N100" s="13">
        <f>B100-H100</f>
        <v/>
      </c>
      <c r="O100" s="13">
        <f>C100-I100</f>
        <v/>
      </c>
      <c r="P100" s="13">
        <f>D100-J100</f>
        <v/>
      </c>
      <c r="Q100" s="13">
        <f>E100-K100</f>
        <v/>
      </c>
      <c r="R100" s="13">
        <f>F100-L100</f>
        <v/>
      </c>
      <c r="S100" s="13">
        <f>G100-M100</f>
        <v/>
      </c>
      <c r="T100" s="13">
        <f>SUM(B100:G100)-SUM(N99:S99)</f>
        <v/>
      </c>
    </row>
    <row r="101">
      <c r="A101" t="n">
        <v>90</v>
      </c>
      <c r="B101" s="13">
        <f>IF(N100&gt;0.005,N100*(1+$D$2/12),0)</f>
        <v/>
      </c>
      <c r="C101" s="13">
        <f>IF(O100&gt;0.005,O100*(1+$D$3/12),0)</f>
        <v/>
      </c>
      <c r="D101" s="13">
        <f>IF(P100&gt;0.005,P100*(1+$D$4/12),0)</f>
        <v/>
      </c>
      <c r="E101" s="13">
        <f>IF(Q100&gt;0.005,Q100*(1+$D$5/12),0)</f>
        <v/>
      </c>
      <c r="F101" s="13">
        <f>IF(R100&gt;0.005,R100*(1+$D$6/12),0)</f>
        <v/>
      </c>
      <c r="G101" s="13">
        <f>IF(S100&gt;0.005,S100*(1+$D$7/12),0)</f>
        <v/>
      </c>
      <c r="H101" s="13">
        <f>MIN(B101,MAX(0,'Your debts'!$B$9-0-(MIN($E$3,C101)+MIN($E$4,D101)+MIN($E$5,E101)+MIN($E$6,F101)+MIN($E$7,G101))))</f>
        <v/>
      </c>
      <c r="I101" s="13">
        <f>MIN(C101,MAX(0,'Your debts'!$B$9-SUM(H101:H101)-(MIN($E$4,D101)+MIN($E$5,E101)+MIN($E$6,F101)+MIN($E$7,G101))))</f>
        <v/>
      </c>
      <c r="J101" s="13">
        <f>MIN(D101,MAX(0,'Your debts'!$B$9-SUM(H101:I101)-(MIN($E$5,E101)+MIN($E$6,F101)+MIN($E$7,G101))))</f>
        <v/>
      </c>
      <c r="K101" s="13">
        <f>MIN(E101,MAX(0,'Your debts'!$B$9-SUM(H101:J101)-(MIN($E$6,F101)+MIN($E$7,G101))))</f>
        <v/>
      </c>
      <c r="L101" s="13">
        <f>MIN(F101,MAX(0,'Your debts'!$B$9-SUM(H101:K101)-(MIN($E$7,G101))))</f>
        <v/>
      </c>
      <c r="M101" s="13">
        <f>MIN(G101,MAX(0,'Your debts'!$B$9-SUM(H101:L101)-(0)))</f>
        <v/>
      </c>
      <c r="N101" s="13">
        <f>B101-H101</f>
        <v/>
      </c>
      <c r="O101" s="13">
        <f>C101-I101</f>
        <v/>
      </c>
      <c r="P101" s="13">
        <f>D101-J101</f>
        <v/>
      </c>
      <c r="Q101" s="13">
        <f>E101-K101</f>
        <v/>
      </c>
      <c r="R101" s="13">
        <f>F101-L101</f>
        <v/>
      </c>
      <c r="S101" s="13">
        <f>G101-M101</f>
        <v/>
      </c>
      <c r="T101" s="13">
        <f>SUM(B101:G101)-SUM(N100:S100)</f>
        <v/>
      </c>
    </row>
    <row r="102">
      <c r="A102" t="n">
        <v>91</v>
      </c>
      <c r="B102" s="13">
        <f>IF(N101&gt;0.005,N101*(1+$D$2/12),0)</f>
        <v/>
      </c>
      <c r="C102" s="13">
        <f>IF(O101&gt;0.005,O101*(1+$D$3/12),0)</f>
        <v/>
      </c>
      <c r="D102" s="13">
        <f>IF(P101&gt;0.005,P101*(1+$D$4/12),0)</f>
        <v/>
      </c>
      <c r="E102" s="13">
        <f>IF(Q101&gt;0.005,Q101*(1+$D$5/12),0)</f>
        <v/>
      </c>
      <c r="F102" s="13">
        <f>IF(R101&gt;0.005,R101*(1+$D$6/12),0)</f>
        <v/>
      </c>
      <c r="G102" s="13">
        <f>IF(S101&gt;0.005,S101*(1+$D$7/12),0)</f>
        <v/>
      </c>
      <c r="H102" s="13">
        <f>MIN(B102,MAX(0,'Your debts'!$B$9-0-(MIN($E$3,C102)+MIN($E$4,D102)+MIN($E$5,E102)+MIN($E$6,F102)+MIN($E$7,G102))))</f>
        <v/>
      </c>
      <c r="I102" s="13">
        <f>MIN(C102,MAX(0,'Your debts'!$B$9-SUM(H102:H102)-(MIN($E$4,D102)+MIN($E$5,E102)+MIN($E$6,F102)+MIN($E$7,G102))))</f>
        <v/>
      </c>
      <c r="J102" s="13">
        <f>MIN(D102,MAX(0,'Your debts'!$B$9-SUM(H102:I102)-(MIN($E$5,E102)+MIN($E$6,F102)+MIN($E$7,G102))))</f>
        <v/>
      </c>
      <c r="K102" s="13">
        <f>MIN(E102,MAX(0,'Your debts'!$B$9-SUM(H102:J102)-(MIN($E$6,F102)+MIN($E$7,G102))))</f>
        <v/>
      </c>
      <c r="L102" s="13">
        <f>MIN(F102,MAX(0,'Your debts'!$B$9-SUM(H102:K102)-(MIN($E$7,G102))))</f>
        <v/>
      </c>
      <c r="M102" s="13">
        <f>MIN(G102,MAX(0,'Your debts'!$B$9-SUM(H102:L102)-(0)))</f>
        <v/>
      </c>
      <c r="N102" s="13">
        <f>B102-H102</f>
        <v/>
      </c>
      <c r="O102" s="13">
        <f>C102-I102</f>
        <v/>
      </c>
      <c r="P102" s="13">
        <f>D102-J102</f>
        <v/>
      </c>
      <c r="Q102" s="13">
        <f>E102-K102</f>
        <v/>
      </c>
      <c r="R102" s="13">
        <f>F102-L102</f>
        <v/>
      </c>
      <c r="S102" s="13">
        <f>G102-M102</f>
        <v/>
      </c>
      <c r="T102" s="13">
        <f>SUM(B102:G102)-SUM(N101:S101)</f>
        <v/>
      </c>
    </row>
    <row r="103">
      <c r="A103" t="n">
        <v>92</v>
      </c>
      <c r="B103" s="13">
        <f>IF(N102&gt;0.005,N102*(1+$D$2/12),0)</f>
        <v/>
      </c>
      <c r="C103" s="13">
        <f>IF(O102&gt;0.005,O102*(1+$D$3/12),0)</f>
        <v/>
      </c>
      <c r="D103" s="13">
        <f>IF(P102&gt;0.005,P102*(1+$D$4/12),0)</f>
        <v/>
      </c>
      <c r="E103" s="13">
        <f>IF(Q102&gt;0.005,Q102*(1+$D$5/12),0)</f>
        <v/>
      </c>
      <c r="F103" s="13">
        <f>IF(R102&gt;0.005,R102*(1+$D$6/12),0)</f>
        <v/>
      </c>
      <c r="G103" s="13">
        <f>IF(S102&gt;0.005,S102*(1+$D$7/12),0)</f>
        <v/>
      </c>
      <c r="H103" s="13">
        <f>MIN(B103,MAX(0,'Your debts'!$B$9-0-(MIN($E$3,C103)+MIN($E$4,D103)+MIN($E$5,E103)+MIN($E$6,F103)+MIN($E$7,G103))))</f>
        <v/>
      </c>
      <c r="I103" s="13">
        <f>MIN(C103,MAX(0,'Your debts'!$B$9-SUM(H103:H103)-(MIN($E$4,D103)+MIN($E$5,E103)+MIN($E$6,F103)+MIN($E$7,G103))))</f>
        <v/>
      </c>
      <c r="J103" s="13">
        <f>MIN(D103,MAX(0,'Your debts'!$B$9-SUM(H103:I103)-(MIN($E$5,E103)+MIN($E$6,F103)+MIN($E$7,G103))))</f>
        <v/>
      </c>
      <c r="K103" s="13">
        <f>MIN(E103,MAX(0,'Your debts'!$B$9-SUM(H103:J103)-(MIN($E$6,F103)+MIN($E$7,G103))))</f>
        <v/>
      </c>
      <c r="L103" s="13">
        <f>MIN(F103,MAX(0,'Your debts'!$B$9-SUM(H103:K103)-(MIN($E$7,G103))))</f>
        <v/>
      </c>
      <c r="M103" s="13">
        <f>MIN(G103,MAX(0,'Your debts'!$B$9-SUM(H103:L103)-(0)))</f>
        <v/>
      </c>
      <c r="N103" s="13">
        <f>B103-H103</f>
        <v/>
      </c>
      <c r="O103" s="13">
        <f>C103-I103</f>
        <v/>
      </c>
      <c r="P103" s="13">
        <f>D103-J103</f>
        <v/>
      </c>
      <c r="Q103" s="13">
        <f>E103-K103</f>
        <v/>
      </c>
      <c r="R103" s="13">
        <f>F103-L103</f>
        <v/>
      </c>
      <c r="S103" s="13">
        <f>G103-M103</f>
        <v/>
      </c>
      <c r="T103" s="13">
        <f>SUM(B103:G103)-SUM(N102:S102)</f>
        <v/>
      </c>
    </row>
    <row r="104">
      <c r="A104" t="n">
        <v>93</v>
      </c>
      <c r="B104" s="13">
        <f>IF(N103&gt;0.005,N103*(1+$D$2/12),0)</f>
        <v/>
      </c>
      <c r="C104" s="13">
        <f>IF(O103&gt;0.005,O103*(1+$D$3/12),0)</f>
        <v/>
      </c>
      <c r="D104" s="13">
        <f>IF(P103&gt;0.005,P103*(1+$D$4/12),0)</f>
        <v/>
      </c>
      <c r="E104" s="13">
        <f>IF(Q103&gt;0.005,Q103*(1+$D$5/12),0)</f>
        <v/>
      </c>
      <c r="F104" s="13">
        <f>IF(R103&gt;0.005,R103*(1+$D$6/12),0)</f>
        <v/>
      </c>
      <c r="G104" s="13">
        <f>IF(S103&gt;0.005,S103*(1+$D$7/12),0)</f>
        <v/>
      </c>
      <c r="H104" s="13">
        <f>MIN(B104,MAX(0,'Your debts'!$B$9-0-(MIN($E$3,C104)+MIN($E$4,D104)+MIN($E$5,E104)+MIN($E$6,F104)+MIN($E$7,G104))))</f>
        <v/>
      </c>
      <c r="I104" s="13">
        <f>MIN(C104,MAX(0,'Your debts'!$B$9-SUM(H104:H104)-(MIN($E$4,D104)+MIN($E$5,E104)+MIN($E$6,F104)+MIN($E$7,G104))))</f>
        <v/>
      </c>
      <c r="J104" s="13">
        <f>MIN(D104,MAX(0,'Your debts'!$B$9-SUM(H104:I104)-(MIN($E$5,E104)+MIN($E$6,F104)+MIN($E$7,G104))))</f>
        <v/>
      </c>
      <c r="K104" s="13">
        <f>MIN(E104,MAX(0,'Your debts'!$B$9-SUM(H104:J104)-(MIN($E$6,F104)+MIN($E$7,G104))))</f>
        <v/>
      </c>
      <c r="L104" s="13">
        <f>MIN(F104,MAX(0,'Your debts'!$B$9-SUM(H104:K104)-(MIN($E$7,G104))))</f>
        <v/>
      </c>
      <c r="M104" s="13">
        <f>MIN(G104,MAX(0,'Your debts'!$B$9-SUM(H104:L104)-(0)))</f>
        <v/>
      </c>
      <c r="N104" s="13">
        <f>B104-H104</f>
        <v/>
      </c>
      <c r="O104" s="13">
        <f>C104-I104</f>
        <v/>
      </c>
      <c r="P104" s="13">
        <f>D104-J104</f>
        <v/>
      </c>
      <c r="Q104" s="13">
        <f>E104-K104</f>
        <v/>
      </c>
      <c r="R104" s="13">
        <f>F104-L104</f>
        <v/>
      </c>
      <c r="S104" s="13">
        <f>G104-M104</f>
        <v/>
      </c>
      <c r="T104" s="13">
        <f>SUM(B104:G104)-SUM(N103:S103)</f>
        <v/>
      </c>
    </row>
    <row r="105">
      <c r="A105" t="n">
        <v>94</v>
      </c>
      <c r="B105" s="13">
        <f>IF(N104&gt;0.005,N104*(1+$D$2/12),0)</f>
        <v/>
      </c>
      <c r="C105" s="13">
        <f>IF(O104&gt;0.005,O104*(1+$D$3/12),0)</f>
        <v/>
      </c>
      <c r="D105" s="13">
        <f>IF(P104&gt;0.005,P104*(1+$D$4/12),0)</f>
        <v/>
      </c>
      <c r="E105" s="13">
        <f>IF(Q104&gt;0.005,Q104*(1+$D$5/12),0)</f>
        <v/>
      </c>
      <c r="F105" s="13">
        <f>IF(R104&gt;0.005,R104*(1+$D$6/12),0)</f>
        <v/>
      </c>
      <c r="G105" s="13">
        <f>IF(S104&gt;0.005,S104*(1+$D$7/12),0)</f>
        <v/>
      </c>
      <c r="H105" s="13">
        <f>MIN(B105,MAX(0,'Your debts'!$B$9-0-(MIN($E$3,C105)+MIN($E$4,D105)+MIN($E$5,E105)+MIN($E$6,F105)+MIN($E$7,G105))))</f>
        <v/>
      </c>
      <c r="I105" s="13">
        <f>MIN(C105,MAX(0,'Your debts'!$B$9-SUM(H105:H105)-(MIN($E$4,D105)+MIN($E$5,E105)+MIN($E$6,F105)+MIN($E$7,G105))))</f>
        <v/>
      </c>
      <c r="J105" s="13">
        <f>MIN(D105,MAX(0,'Your debts'!$B$9-SUM(H105:I105)-(MIN($E$5,E105)+MIN($E$6,F105)+MIN($E$7,G105))))</f>
        <v/>
      </c>
      <c r="K105" s="13">
        <f>MIN(E105,MAX(0,'Your debts'!$B$9-SUM(H105:J105)-(MIN($E$6,F105)+MIN($E$7,G105))))</f>
        <v/>
      </c>
      <c r="L105" s="13">
        <f>MIN(F105,MAX(0,'Your debts'!$B$9-SUM(H105:K105)-(MIN($E$7,G105))))</f>
        <v/>
      </c>
      <c r="M105" s="13">
        <f>MIN(G105,MAX(0,'Your debts'!$B$9-SUM(H105:L105)-(0)))</f>
        <v/>
      </c>
      <c r="N105" s="13">
        <f>B105-H105</f>
        <v/>
      </c>
      <c r="O105" s="13">
        <f>C105-I105</f>
        <v/>
      </c>
      <c r="P105" s="13">
        <f>D105-J105</f>
        <v/>
      </c>
      <c r="Q105" s="13">
        <f>E105-K105</f>
        <v/>
      </c>
      <c r="R105" s="13">
        <f>F105-L105</f>
        <v/>
      </c>
      <c r="S105" s="13">
        <f>G105-M105</f>
        <v/>
      </c>
      <c r="T105" s="13">
        <f>SUM(B105:G105)-SUM(N104:S104)</f>
        <v/>
      </c>
    </row>
    <row r="106">
      <c r="A106" t="n">
        <v>95</v>
      </c>
      <c r="B106" s="13">
        <f>IF(N105&gt;0.005,N105*(1+$D$2/12),0)</f>
        <v/>
      </c>
      <c r="C106" s="13">
        <f>IF(O105&gt;0.005,O105*(1+$D$3/12),0)</f>
        <v/>
      </c>
      <c r="D106" s="13">
        <f>IF(P105&gt;0.005,P105*(1+$D$4/12),0)</f>
        <v/>
      </c>
      <c r="E106" s="13">
        <f>IF(Q105&gt;0.005,Q105*(1+$D$5/12),0)</f>
        <v/>
      </c>
      <c r="F106" s="13">
        <f>IF(R105&gt;0.005,R105*(1+$D$6/12),0)</f>
        <v/>
      </c>
      <c r="G106" s="13">
        <f>IF(S105&gt;0.005,S105*(1+$D$7/12),0)</f>
        <v/>
      </c>
      <c r="H106" s="13">
        <f>MIN(B106,MAX(0,'Your debts'!$B$9-0-(MIN($E$3,C106)+MIN($E$4,D106)+MIN($E$5,E106)+MIN($E$6,F106)+MIN($E$7,G106))))</f>
        <v/>
      </c>
      <c r="I106" s="13">
        <f>MIN(C106,MAX(0,'Your debts'!$B$9-SUM(H106:H106)-(MIN($E$4,D106)+MIN($E$5,E106)+MIN($E$6,F106)+MIN($E$7,G106))))</f>
        <v/>
      </c>
      <c r="J106" s="13">
        <f>MIN(D106,MAX(0,'Your debts'!$B$9-SUM(H106:I106)-(MIN($E$5,E106)+MIN($E$6,F106)+MIN($E$7,G106))))</f>
        <v/>
      </c>
      <c r="K106" s="13">
        <f>MIN(E106,MAX(0,'Your debts'!$B$9-SUM(H106:J106)-(MIN($E$6,F106)+MIN($E$7,G106))))</f>
        <v/>
      </c>
      <c r="L106" s="13">
        <f>MIN(F106,MAX(0,'Your debts'!$B$9-SUM(H106:K106)-(MIN($E$7,G106))))</f>
        <v/>
      </c>
      <c r="M106" s="13">
        <f>MIN(G106,MAX(0,'Your debts'!$B$9-SUM(H106:L106)-(0)))</f>
        <v/>
      </c>
      <c r="N106" s="13">
        <f>B106-H106</f>
        <v/>
      </c>
      <c r="O106" s="13">
        <f>C106-I106</f>
        <v/>
      </c>
      <c r="P106" s="13">
        <f>D106-J106</f>
        <v/>
      </c>
      <c r="Q106" s="13">
        <f>E106-K106</f>
        <v/>
      </c>
      <c r="R106" s="13">
        <f>F106-L106</f>
        <v/>
      </c>
      <c r="S106" s="13">
        <f>G106-M106</f>
        <v/>
      </c>
      <c r="T106" s="13">
        <f>SUM(B106:G106)-SUM(N105:S105)</f>
        <v/>
      </c>
    </row>
    <row r="107">
      <c r="A107" t="n">
        <v>96</v>
      </c>
      <c r="B107" s="13">
        <f>IF(N106&gt;0.005,N106*(1+$D$2/12),0)</f>
        <v/>
      </c>
      <c r="C107" s="13">
        <f>IF(O106&gt;0.005,O106*(1+$D$3/12),0)</f>
        <v/>
      </c>
      <c r="D107" s="13">
        <f>IF(P106&gt;0.005,P106*(1+$D$4/12),0)</f>
        <v/>
      </c>
      <c r="E107" s="13">
        <f>IF(Q106&gt;0.005,Q106*(1+$D$5/12),0)</f>
        <v/>
      </c>
      <c r="F107" s="13">
        <f>IF(R106&gt;0.005,R106*(1+$D$6/12),0)</f>
        <v/>
      </c>
      <c r="G107" s="13">
        <f>IF(S106&gt;0.005,S106*(1+$D$7/12),0)</f>
        <v/>
      </c>
      <c r="H107" s="13">
        <f>MIN(B107,MAX(0,'Your debts'!$B$9-0-(MIN($E$3,C107)+MIN($E$4,D107)+MIN($E$5,E107)+MIN($E$6,F107)+MIN($E$7,G107))))</f>
        <v/>
      </c>
      <c r="I107" s="13">
        <f>MIN(C107,MAX(0,'Your debts'!$B$9-SUM(H107:H107)-(MIN($E$4,D107)+MIN($E$5,E107)+MIN($E$6,F107)+MIN($E$7,G107))))</f>
        <v/>
      </c>
      <c r="J107" s="13">
        <f>MIN(D107,MAX(0,'Your debts'!$B$9-SUM(H107:I107)-(MIN($E$5,E107)+MIN($E$6,F107)+MIN($E$7,G107))))</f>
        <v/>
      </c>
      <c r="K107" s="13">
        <f>MIN(E107,MAX(0,'Your debts'!$B$9-SUM(H107:J107)-(MIN($E$6,F107)+MIN($E$7,G107))))</f>
        <v/>
      </c>
      <c r="L107" s="13">
        <f>MIN(F107,MAX(0,'Your debts'!$B$9-SUM(H107:K107)-(MIN($E$7,G107))))</f>
        <v/>
      </c>
      <c r="M107" s="13">
        <f>MIN(G107,MAX(0,'Your debts'!$B$9-SUM(H107:L107)-(0)))</f>
        <v/>
      </c>
      <c r="N107" s="13">
        <f>B107-H107</f>
        <v/>
      </c>
      <c r="O107" s="13">
        <f>C107-I107</f>
        <v/>
      </c>
      <c r="P107" s="13">
        <f>D107-J107</f>
        <v/>
      </c>
      <c r="Q107" s="13">
        <f>E107-K107</f>
        <v/>
      </c>
      <c r="R107" s="13">
        <f>F107-L107</f>
        <v/>
      </c>
      <c r="S107" s="13">
        <f>G107-M107</f>
        <v/>
      </c>
      <c r="T107" s="13">
        <f>SUM(B107:G107)-SUM(N106:S106)</f>
        <v/>
      </c>
    </row>
    <row r="108">
      <c r="A108" t="n">
        <v>97</v>
      </c>
      <c r="B108" s="13">
        <f>IF(N107&gt;0.005,N107*(1+$D$2/12),0)</f>
        <v/>
      </c>
      <c r="C108" s="13">
        <f>IF(O107&gt;0.005,O107*(1+$D$3/12),0)</f>
        <v/>
      </c>
      <c r="D108" s="13">
        <f>IF(P107&gt;0.005,P107*(1+$D$4/12),0)</f>
        <v/>
      </c>
      <c r="E108" s="13">
        <f>IF(Q107&gt;0.005,Q107*(1+$D$5/12),0)</f>
        <v/>
      </c>
      <c r="F108" s="13">
        <f>IF(R107&gt;0.005,R107*(1+$D$6/12),0)</f>
        <v/>
      </c>
      <c r="G108" s="13">
        <f>IF(S107&gt;0.005,S107*(1+$D$7/12),0)</f>
        <v/>
      </c>
      <c r="H108" s="13">
        <f>MIN(B108,MAX(0,'Your debts'!$B$9-0-(MIN($E$3,C108)+MIN($E$4,D108)+MIN($E$5,E108)+MIN($E$6,F108)+MIN($E$7,G108))))</f>
        <v/>
      </c>
      <c r="I108" s="13">
        <f>MIN(C108,MAX(0,'Your debts'!$B$9-SUM(H108:H108)-(MIN($E$4,D108)+MIN($E$5,E108)+MIN($E$6,F108)+MIN($E$7,G108))))</f>
        <v/>
      </c>
      <c r="J108" s="13">
        <f>MIN(D108,MAX(0,'Your debts'!$B$9-SUM(H108:I108)-(MIN($E$5,E108)+MIN($E$6,F108)+MIN($E$7,G108))))</f>
        <v/>
      </c>
      <c r="K108" s="13">
        <f>MIN(E108,MAX(0,'Your debts'!$B$9-SUM(H108:J108)-(MIN($E$6,F108)+MIN($E$7,G108))))</f>
        <v/>
      </c>
      <c r="L108" s="13">
        <f>MIN(F108,MAX(0,'Your debts'!$B$9-SUM(H108:K108)-(MIN($E$7,G108))))</f>
        <v/>
      </c>
      <c r="M108" s="13">
        <f>MIN(G108,MAX(0,'Your debts'!$B$9-SUM(H108:L108)-(0)))</f>
        <v/>
      </c>
      <c r="N108" s="13">
        <f>B108-H108</f>
        <v/>
      </c>
      <c r="O108" s="13">
        <f>C108-I108</f>
        <v/>
      </c>
      <c r="P108" s="13">
        <f>D108-J108</f>
        <v/>
      </c>
      <c r="Q108" s="13">
        <f>E108-K108</f>
        <v/>
      </c>
      <c r="R108" s="13">
        <f>F108-L108</f>
        <v/>
      </c>
      <c r="S108" s="13">
        <f>G108-M108</f>
        <v/>
      </c>
      <c r="T108" s="13">
        <f>SUM(B108:G108)-SUM(N107:S107)</f>
        <v/>
      </c>
    </row>
    <row r="109">
      <c r="A109" t="n">
        <v>98</v>
      </c>
      <c r="B109" s="13">
        <f>IF(N108&gt;0.005,N108*(1+$D$2/12),0)</f>
        <v/>
      </c>
      <c r="C109" s="13">
        <f>IF(O108&gt;0.005,O108*(1+$D$3/12),0)</f>
        <v/>
      </c>
      <c r="D109" s="13">
        <f>IF(P108&gt;0.005,P108*(1+$D$4/12),0)</f>
        <v/>
      </c>
      <c r="E109" s="13">
        <f>IF(Q108&gt;0.005,Q108*(1+$D$5/12),0)</f>
        <v/>
      </c>
      <c r="F109" s="13">
        <f>IF(R108&gt;0.005,R108*(1+$D$6/12),0)</f>
        <v/>
      </c>
      <c r="G109" s="13">
        <f>IF(S108&gt;0.005,S108*(1+$D$7/12),0)</f>
        <v/>
      </c>
      <c r="H109" s="13">
        <f>MIN(B109,MAX(0,'Your debts'!$B$9-0-(MIN($E$3,C109)+MIN($E$4,D109)+MIN($E$5,E109)+MIN($E$6,F109)+MIN($E$7,G109))))</f>
        <v/>
      </c>
      <c r="I109" s="13">
        <f>MIN(C109,MAX(0,'Your debts'!$B$9-SUM(H109:H109)-(MIN($E$4,D109)+MIN($E$5,E109)+MIN($E$6,F109)+MIN($E$7,G109))))</f>
        <v/>
      </c>
      <c r="J109" s="13">
        <f>MIN(D109,MAX(0,'Your debts'!$B$9-SUM(H109:I109)-(MIN($E$5,E109)+MIN($E$6,F109)+MIN($E$7,G109))))</f>
        <v/>
      </c>
      <c r="K109" s="13">
        <f>MIN(E109,MAX(0,'Your debts'!$B$9-SUM(H109:J109)-(MIN($E$6,F109)+MIN($E$7,G109))))</f>
        <v/>
      </c>
      <c r="L109" s="13">
        <f>MIN(F109,MAX(0,'Your debts'!$B$9-SUM(H109:K109)-(MIN($E$7,G109))))</f>
        <v/>
      </c>
      <c r="M109" s="13">
        <f>MIN(G109,MAX(0,'Your debts'!$B$9-SUM(H109:L109)-(0)))</f>
        <v/>
      </c>
      <c r="N109" s="13">
        <f>B109-H109</f>
        <v/>
      </c>
      <c r="O109" s="13">
        <f>C109-I109</f>
        <v/>
      </c>
      <c r="P109" s="13">
        <f>D109-J109</f>
        <v/>
      </c>
      <c r="Q109" s="13">
        <f>E109-K109</f>
        <v/>
      </c>
      <c r="R109" s="13">
        <f>F109-L109</f>
        <v/>
      </c>
      <c r="S109" s="13">
        <f>G109-M109</f>
        <v/>
      </c>
      <c r="T109" s="13">
        <f>SUM(B109:G109)-SUM(N108:S108)</f>
        <v/>
      </c>
    </row>
    <row r="110">
      <c r="A110" t="n">
        <v>99</v>
      </c>
      <c r="B110" s="13">
        <f>IF(N109&gt;0.005,N109*(1+$D$2/12),0)</f>
        <v/>
      </c>
      <c r="C110" s="13">
        <f>IF(O109&gt;0.005,O109*(1+$D$3/12),0)</f>
        <v/>
      </c>
      <c r="D110" s="13">
        <f>IF(P109&gt;0.005,P109*(1+$D$4/12),0)</f>
        <v/>
      </c>
      <c r="E110" s="13">
        <f>IF(Q109&gt;0.005,Q109*(1+$D$5/12),0)</f>
        <v/>
      </c>
      <c r="F110" s="13">
        <f>IF(R109&gt;0.005,R109*(1+$D$6/12),0)</f>
        <v/>
      </c>
      <c r="G110" s="13">
        <f>IF(S109&gt;0.005,S109*(1+$D$7/12),0)</f>
        <v/>
      </c>
      <c r="H110" s="13">
        <f>MIN(B110,MAX(0,'Your debts'!$B$9-0-(MIN($E$3,C110)+MIN($E$4,D110)+MIN($E$5,E110)+MIN($E$6,F110)+MIN($E$7,G110))))</f>
        <v/>
      </c>
      <c r="I110" s="13">
        <f>MIN(C110,MAX(0,'Your debts'!$B$9-SUM(H110:H110)-(MIN($E$4,D110)+MIN($E$5,E110)+MIN($E$6,F110)+MIN($E$7,G110))))</f>
        <v/>
      </c>
      <c r="J110" s="13">
        <f>MIN(D110,MAX(0,'Your debts'!$B$9-SUM(H110:I110)-(MIN($E$5,E110)+MIN($E$6,F110)+MIN($E$7,G110))))</f>
        <v/>
      </c>
      <c r="K110" s="13">
        <f>MIN(E110,MAX(0,'Your debts'!$B$9-SUM(H110:J110)-(MIN($E$6,F110)+MIN($E$7,G110))))</f>
        <v/>
      </c>
      <c r="L110" s="13">
        <f>MIN(F110,MAX(0,'Your debts'!$B$9-SUM(H110:K110)-(MIN($E$7,G110))))</f>
        <v/>
      </c>
      <c r="M110" s="13">
        <f>MIN(G110,MAX(0,'Your debts'!$B$9-SUM(H110:L110)-(0)))</f>
        <v/>
      </c>
      <c r="N110" s="13">
        <f>B110-H110</f>
        <v/>
      </c>
      <c r="O110" s="13">
        <f>C110-I110</f>
        <v/>
      </c>
      <c r="P110" s="13">
        <f>D110-J110</f>
        <v/>
      </c>
      <c r="Q110" s="13">
        <f>E110-K110</f>
        <v/>
      </c>
      <c r="R110" s="13">
        <f>F110-L110</f>
        <v/>
      </c>
      <c r="S110" s="13">
        <f>G110-M110</f>
        <v/>
      </c>
      <c r="T110" s="13">
        <f>SUM(B110:G110)-SUM(N109:S109)</f>
        <v/>
      </c>
    </row>
    <row r="111">
      <c r="A111" t="n">
        <v>100</v>
      </c>
      <c r="B111" s="13">
        <f>IF(N110&gt;0.005,N110*(1+$D$2/12),0)</f>
        <v/>
      </c>
      <c r="C111" s="13">
        <f>IF(O110&gt;0.005,O110*(1+$D$3/12),0)</f>
        <v/>
      </c>
      <c r="D111" s="13">
        <f>IF(P110&gt;0.005,P110*(1+$D$4/12),0)</f>
        <v/>
      </c>
      <c r="E111" s="13">
        <f>IF(Q110&gt;0.005,Q110*(1+$D$5/12),0)</f>
        <v/>
      </c>
      <c r="F111" s="13">
        <f>IF(R110&gt;0.005,R110*(1+$D$6/12),0)</f>
        <v/>
      </c>
      <c r="G111" s="13">
        <f>IF(S110&gt;0.005,S110*(1+$D$7/12),0)</f>
        <v/>
      </c>
      <c r="H111" s="13">
        <f>MIN(B111,MAX(0,'Your debts'!$B$9-0-(MIN($E$3,C111)+MIN($E$4,D111)+MIN($E$5,E111)+MIN($E$6,F111)+MIN($E$7,G111))))</f>
        <v/>
      </c>
      <c r="I111" s="13">
        <f>MIN(C111,MAX(0,'Your debts'!$B$9-SUM(H111:H111)-(MIN($E$4,D111)+MIN($E$5,E111)+MIN($E$6,F111)+MIN($E$7,G111))))</f>
        <v/>
      </c>
      <c r="J111" s="13">
        <f>MIN(D111,MAX(0,'Your debts'!$B$9-SUM(H111:I111)-(MIN($E$5,E111)+MIN($E$6,F111)+MIN($E$7,G111))))</f>
        <v/>
      </c>
      <c r="K111" s="13">
        <f>MIN(E111,MAX(0,'Your debts'!$B$9-SUM(H111:J111)-(MIN($E$6,F111)+MIN($E$7,G111))))</f>
        <v/>
      </c>
      <c r="L111" s="13">
        <f>MIN(F111,MAX(0,'Your debts'!$B$9-SUM(H111:K111)-(MIN($E$7,G111))))</f>
        <v/>
      </c>
      <c r="M111" s="13">
        <f>MIN(G111,MAX(0,'Your debts'!$B$9-SUM(H111:L111)-(0)))</f>
        <v/>
      </c>
      <c r="N111" s="13">
        <f>B111-H111</f>
        <v/>
      </c>
      <c r="O111" s="13">
        <f>C111-I111</f>
        <v/>
      </c>
      <c r="P111" s="13">
        <f>D111-J111</f>
        <v/>
      </c>
      <c r="Q111" s="13">
        <f>E111-K111</f>
        <v/>
      </c>
      <c r="R111" s="13">
        <f>F111-L111</f>
        <v/>
      </c>
      <c r="S111" s="13">
        <f>G111-M111</f>
        <v/>
      </c>
      <c r="T111" s="13">
        <f>SUM(B111:G111)-SUM(N110:S110)</f>
        <v/>
      </c>
    </row>
    <row r="112">
      <c r="A112" t="n">
        <v>101</v>
      </c>
      <c r="B112" s="13">
        <f>IF(N111&gt;0.005,N111*(1+$D$2/12),0)</f>
        <v/>
      </c>
      <c r="C112" s="13">
        <f>IF(O111&gt;0.005,O111*(1+$D$3/12),0)</f>
        <v/>
      </c>
      <c r="D112" s="13">
        <f>IF(P111&gt;0.005,P111*(1+$D$4/12),0)</f>
        <v/>
      </c>
      <c r="E112" s="13">
        <f>IF(Q111&gt;0.005,Q111*(1+$D$5/12),0)</f>
        <v/>
      </c>
      <c r="F112" s="13">
        <f>IF(R111&gt;0.005,R111*(1+$D$6/12),0)</f>
        <v/>
      </c>
      <c r="G112" s="13">
        <f>IF(S111&gt;0.005,S111*(1+$D$7/12),0)</f>
        <v/>
      </c>
      <c r="H112" s="13">
        <f>MIN(B112,MAX(0,'Your debts'!$B$9-0-(MIN($E$3,C112)+MIN($E$4,D112)+MIN($E$5,E112)+MIN($E$6,F112)+MIN($E$7,G112))))</f>
        <v/>
      </c>
      <c r="I112" s="13">
        <f>MIN(C112,MAX(0,'Your debts'!$B$9-SUM(H112:H112)-(MIN($E$4,D112)+MIN($E$5,E112)+MIN($E$6,F112)+MIN($E$7,G112))))</f>
        <v/>
      </c>
      <c r="J112" s="13">
        <f>MIN(D112,MAX(0,'Your debts'!$B$9-SUM(H112:I112)-(MIN($E$5,E112)+MIN($E$6,F112)+MIN($E$7,G112))))</f>
        <v/>
      </c>
      <c r="K112" s="13">
        <f>MIN(E112,MAX(0,'Your debts'!$B$9-SUM(H112:J112)-(MIN($E$6,F112)+MIN($E$7,G112))))</f>
        <v/>
      </c>
      <c r="L112" s="13">
        <f>MIN(F112,MAX(0,'Your debts'!$B$9-SUM(H112:K112)-(MIN($E$7,G112))))</f>
        <v/>
      </c>
      <c r="M112" s="13">
        <f>MIN(G112,MAX(0,'Your debts'!$B$9-SUM(H112:L112)-(0)))</f>
        <v/>
      </c>
      <c r="N112" s="13">
        <f>B112-H112</f>
        <v/>
      </c>
      <c r="O112" s="13">
        <f>C112-I112</f>
        <v/>
      </c>
      <c r="P112" s="13">
        <f>D112-J112</f>
        <v/>
      </c>
      <c r="Q112" s="13">
        <f>E112-K112</f>
        <v/>
      </c>
      <c r="R112" s="13">
        <f>F112-L112</f>
        <v/>
      </c>
      <c r="S112" s="13">
        <f>G112-M112</f>
        <v/>
      </c>
      <c r="T112" s="13">
        <f>SUM(B112:G112)-SUM(N111:S111)</f>
        <v/>
      </c>
    </row>
    <row r="113">
      <c r="A113" t="n">
        <v>102</v>
      </c>
      <c r="B113" s="13">
        <f>IF(N112&gt;0.005,N112*(1+$D$2/12),0)</f>
        <v/>
      </c>
      <c r="C113" s="13">
        <f>IF(O112&gt;0.005,O112*(1+$D$3/12),0)</f>
        <v/>
      </c>
      <c r="D113" s="13">
        <f>IF(P112&gt;0.005,P112*(1+$D$4/12),0)</f>
        <v/>
      </c>
      <c r="E113" s="13">
        <f>IF(Q112&gt;0.005,Q112*(1+$D$5/12),0)</f>
        <v/>
      </c>
      <c r="F113" s="13">
        <f>IF(R112&gt;0.005,R112*(1+$D$6/12),0)</f>
        <v/>
      </c>
      <c r="G113" s="13">
        <f>IF(S112&gt;0.005,S112*(1+$D$7/12),0)</f>
        <v/>
      </c>
      <c r="H113" s="13">
        <f>MIN(B113,MAX(0,'Your debts'!$B$9-0-(MIN($E$3,C113)+MIN($E$4,D113)+MIN($E$5,E113)+MIN($E$6,F113)+MIN($E$7,G113))))</f>
        <v/>
      </c>
      <c r="I113" s="13">
        <f>MIN(C113,MAX(0,'Your debts'!$B$9-SUM(H113:H113)-(MIN($E$4,D113)+MIN($E$5,E113)+MIN($E$6,F113)+MIN($E$7,G113))))</f>
        <v/>
      </c>
      <c r="J113" s="13">
        <f>MIN(D113,MAX(0,'Your debts'!$B$9-SUM(H113:I113)-(MIN($E$5,E113)+MIN($E$6,F113)+MIN($E$7,G113))))</f>
        <v/>
      </c>
      <c r="K113" s="13">
        <f>MIN(E113,MAX(0,'Your debts'!$B$9-SUM(H113:J113)-(MIN($E$6,F113)+MIN($E$7,G113))))</f>
        <v/>
      </c>
      <c r="L113" s="13">
        <f>MIN(F113,MAX(0,'Your debts'!$B$9-SUM(H113:K113)-(MIN($E$7,G113))))</f>
        <v/>
      </c>
      <c r="M113" s="13">
        <f>MIN(G113,MAX(0,'Your debts'!$B$9-SUM(H113:L113)-(0)))</f>
        <v/>
      </c>
      <c r="N113" s="13">
        <f>B113-H113</f>
        <v/>
      </c>
      <c r="O113" s="13">
        <f>C113-I113</f>
        <v/>
      </c>
      <c r="P113" s="13">
        <f>D113-J113</f>
        <v/>
      </c>
      <c r="Q113" s="13">
        <f>E113-K113</f>
        <v/>
      </c>
      <c r="R113" s="13">
        <f>F113-L113</f>
        <v/>
      </c>
      <c r="S113" s="13">
        <f>G113-M113</f>
        <v/>
      </c>
      <c r="T113" s="13">
        <f>SUM(B113:G113)-SUM(N112:S112)</f>
        <v/>
      </c>
    </row>
    <row r="114">
      <c r="A114" t="n">
        <v>103</v>
      </c>
      <c r="B114" s="13">
        <f>IF(N113&gt;0.005,N113*(1+$D$2/12),0)</f>
        <v/>
      </c>
      <c r="C114" s="13">
        <f>IF(O113&gt;0.005,O113*(1+$D$3/12),0)</f>
        <v/>
      </c>
      <c r="D114" s="13">
        <f>IF(P113&gt;0.005,P113*(1+$D$4/12),0)</f>
        <v/>
      </c>
      <c r="E114" s="13">
        <f>IF(Q113&gt;0.005,Q113*(1+$D$5/12),0)</f>
        <v/>
      </c>
      <c r="F114" s="13">
        <f>IF(R113&gt;0.005,R113*(1+$D$6/12),0)</f>
        <v/>
      </c>
      <c r="G114" s="13">
        <f>IF(S113&gt;0.005,S113*(1+$D$7/12),0)</f>
        <v/>
      </c>
      <c r="H114" s="13">
        <f>MIN(B114,MAX(0,'Your debts'!$B$9-0-(MIN($E$3,C114)+MIN($E$4,D114)+MIN($E$5,E114)+MIN($E$6,F114)+MIN($E$7,G114))))</f>
        <v/>
      </c>
      <c r="I114" s="13">
        <f>MIN(C114,MAX(0,'Your debts'!$B$9-SUM(H114:H114)-(MIN($E$4,D114)+MIN($E$5,E114)+MIN($E$6,F114)+MIN($E$7,G114))))</f>
        <v/>
      </c>
      <c r="J114" s="13">
        <f>MIN(D114,MAX(0,'Your debts'!$B$9-SUM(H114:I114)-(MIN($E$5,E114)+MIN($E$6,F114)+MIN($E$7,G114))))</f>
        <v/>
      </c>
      <c r="K114" s="13">
        <f>MIN(E114,MAX(0,'Your debts'!$B$9-SUM(H114:J114)-(MIN($E$6,F114)+MIN($E$7,G114))))</f>
        <v/>
      </c>
      <c r="L114" s="13">
        <f>MIN(F114,MAX(0,'Your debts'!$B$9-SUM(H114:K114)-(MIN($E$7,G114))))</f>
        <v/>
      </c>
      <c r="M114" s="13">
        <f>MIN(G114,MAX(0,'Your debts'!$B$9-SUM(H114:L114)-(0)))</f>
        <v/>
      </c>
      <c r="N114" s="13">
        <f>B114-H114</f>
        <v/>
      </c>
      <c r="O114" s="13">
        <f>C114-I114</f>
        <v/>
      </c>
      <c r="P114" s="13">
        <f>D114-J114</f>
        <v/>
      </c>
      <c r="Q114" s="13">
        <f>E114-K114</f>
        <v/>
      </c>
      <c r="R114" s="13">
        <f>F114-L114</f>
        <v/>
      </c>
      <c r="S114" s="13">
        <f>G114-M114</f>
        <v/>
      </c>
      <c r="T114" s="13">
        <f>SUM(B114:G114)-SUM(N113:S113)</f>
        <v/>
      </c>
    </row>
    <row r="115">
      <c r="A115" t="n">
        <v>104</v>
      </c>
      <c r="B115" s="13">
        <f>IF(N114&gt;0.005,N114*(1+$D$2/12),0)</f>
        <v/>
      </c>
      <c r="C115" s="13">
        <f>IF(O114&gt;0.005,O114*(1+$D$3/12),0)</f>
        <v/>
      </c>
      <c r="D115" s="13">
        <f>IF(P114&gt;0.005,P114*(1+$D$4/12),0)</f>
        <v/>
      </c>
      <c r="E115" s="13">
        <f>IF(Q114&gt;0.005,Q114*(1+$D$5/12),0)</f>
        <v/>
      </c>
      <c r="F115" s="13">
        <f>IF(R114&gt;0.005,R114*(1+$D$6/12),0)</f>
        <v/>
      </c>
      <c r="G115" s="13">
        <f>IF(S114&gt;0.005,S114*(1+$D$7/12),0)</f>
        <v/>
      </c>
      <c r="H115" s="13">
        <f>MIN(B115,MAX(0,'Your debts'!$B$9-0-(MIN($E$3,C115)+MIN($E$4,D115)+MIN($E$5,E115)+MIN($E$6,F115)+MIN($E$7,G115))))</f>
        <v/>
      </c>
      <c r="I115" s="13">
        <f>MIN(C115,MAX(0,'Your debts'!$B$9-SUM(H115:H115)-(MIN($E$4,D115)+MIN($E$5,E115)+MIN($E$6,F115)+MIN($E$7,G115))))</f>
        <v/>
      </c>
      <c r="J115" s="13">
        <f>MIN(D115,MAX(0,'Your debts'!$B$9-SUM(H115:I115)-(MIN($E$5,E115)+MIN($E$6,F115)+MIN($E$7,G115))))</f>
        <v/>
      </c>
      <c r="K115" s="13">
        <f>MIN(E115,MAX(0,'Your debts'!$B$9-SUM(H115:J115)-(MIN($E$6,F115)+MIN($E$7,G115))))</f>
        <v/>
      </c>
      <c r="L115" s="13">
        <f>MIN(F115,MAX(0,'Your debts'!$B$9-SUM(H115:K115)-(MIN($E$7,G115))))</f>
        <v/>
      </c>
      <c r="M115" s="13">
        <f>MIN(G115,MAX(0,'Your debts'!$B$9-SUM(H115:L115)-(0)))</f>
        <v/>
      </c>
      <c r="N115" s="13">
        <f>B115-H115</f>
        <v/>
      </c>
      <c r="O115" s="13">
        <f>C115-I115</f>
        <v/>
      </c>
      <c r="P115" s="13">
        <f>D115-J115</f>
        <v/>
      </c>
      <c r="Q115" s="13">
        <f>E115-K115</f>
        <v/>
      </c>
      <c r="R115" s="13">
        <f>F115-L115</f>
        <v/>
      </c>
      <c r="S115" s="13">
        <f>G115-M115</f>
        <v/>
      </c>
      <c r="T115" s="13">
        <f>SUM(B115:G115)-SUM(N114:S114)</f>
        <v/>
      </c>
    </row>
    <row r="116">
      <c r="A116" t="n">
        <v>105</v>
      </c>
      <c r="B116" s="13">
        <f>IF(N115&gt;0.005,N115*(1+$D$2/12),0)</f>
        <v/>
      </c>
      <c r="C116" s="13">
        <f>IF(O115&gt;0.005,O115*(1+$D$3/12),0)</f>
        <v/>
      </c>
      <c r="D116" s="13">
        <f>IF(P115&gt;0.005,P115*(1+$D$4/12),0)</f>
        <v/>
      </c>
      <c r="E116" s="13">
        <f>IF(Q115&gt;0.005,Q115*(1+$D$5/12),0)</f>
        <v/>
      </c>
      <c r="F116" s="13">
        <f>IF(R115&gt;0.005,R115*(1+$D$6/12),0)</f>
        <v/>
      </c>
      <c r="G116" s="13">
        <f>IF(S115&gt;0.005,S115*(1+$D$7/12),0)</f>
        <v/>
      </c>
      <c r="H116" s="13">
        <f>MIN(B116,MAX(0,'Your debts'!$B$9-0-(MIN($E$3,C116)+MIN($E$4,D116)+MIN($E$5,E116)+MIN($E$6,F116)+MIN($E$7,G116))))</f>
        <v/>
      </c>
      <c r="I116" s="13">
        <f>MIN(C116,MAX(0,'Your debts'!$B$9-SUM(H116:H116)-(MIN($E$4,D116)+MIN($E$5,E116)+MIN($E$6,F116)+MIN($E$7,G116))))</f>
        <v/>
      </c>
      <c r="J116" s="13">
        <f>MIN(D116,MAX(0,'Your debts'!$B$9-SUM(H116:I116)-(MIN($E$5,E116)+MIN($E$6,F116)+MIN($E$7,G116))))</f>
        <v/>
      </c>
      <c r="K116" s="13">
        <f>MIN(E116,MAX(0,'Your debts'!$B$9-SUM(H116:J116)-(MIN($E$6,F116)+MIN($E$7,G116))))</f>
        <v/>
      </c>
      <c r="L116" s="13">
        <f>MIN(F116,MAX(0,'Your debts'!$B$9-SUM(H116:K116)-(MIN($E$7,G116))))</f>
        <v/>
      </c>
      <c r="M116" s="13">
        <f>MIN(G116,MAX(0,'Your debts'!$B$9-SUM(H116:L116)-(0)))</f>
        <v/>
      </c>
      <c r="N116" s="13">
        <f>B116-H116</f>
        <v/>
      </c>
      <c r="O116" s="13">
        <f>C116-I116</f>
        <v/>
      </c>
      <c r="P116" s="13">
        <f>D116-J116</f>
        <v/>
      </c>
      <c r="Q116" s="13">
        <f>E116-K116</f>
        <v/>
      </c>
      <c r="R116" s="13">
        <f>F116-L116</f>
        <v/>
      </c>
      <c r="S116" s="13">
        <f>G116-M116</f>
        <v/>
      </c>
      <c r="T116" s="13">
        <f>SUM(B116:G116)-SUM(N115:S115)</f>
        <v/>
      </c>
    </row>
    <row r="117">
      <c r="A117" t="n">
        <v>106</v>
      </c>
      <c r="B117" s="13">
        <f>IF(N116&gt;0.005,N116*(1+$D$2/12),0)</f>
        <v/>
      </c>
      <c r="C117" s="13">
        <f>IF(O116&gt;0.005,O116*(1+$D$3/12),0)</f>
        <v/>
      </c>
      <c r="D117" s="13">
        <f>IF(P116&gt;0.005,P116*(1+$D$4/12),0)</f>
        <v/>
      </c>
      <c r="E117" s="13">
        <f>IF(Q116&gt;0.005,Q116*(1+$D$5/12),0)</f>
        <v/>
      </c>
      <c r="F117" s="13">
        <f>IF(R116&gt;0.005,R116*(1+$D$6/12),0)</f>
        <v/>
      </c>
      <c r="G117" s="13">
        <f>IF(S116&gt;0.005,S116*(1+$D$7/12),0)</f>
        <v/>
      </c>
      <c r="H117" s="13">
        <f>MIN(B117,MAX(0,'Your debts'!$B$9-0-(MIN($E$3,C117)+MIN($E$4,D117)+MIN($E$5,E117)+MIN($E$6,F117)+MIN($E$7,G117))))</f>
        <v/>
      </c>
      <c r="I117" s="13">
        <f>MIN(C117,MAX(0,'Your debts'!$B$9-SUM(H117:H117)-(MIN($E$4,D117)+MIN($E$5,E117)+MIN($E$6,F117)+MIN($E$7,G117))))</f>
        <v/>
      </c>
      <c r="J117" s="13">
        <f>MIN(D117,MAX(0,'Your debts'!$B$9-SUM(H117:I117)-(MIN($E$5,E117)+MIN($E$6,F117)+MIN($E$7,G117))))</f>
        <v/>
      </c>
      <c r="K117" s="13">
        <f>MIN(E117,MAX(0,'Your debts'!$B$9-SUM(H117:J117)-(MIN($E$6,F117)+MIN($E$7,G117))))</f>
        <v/>
      </c>
      <c r="L117" s="13">
        <f>MIN(F117,MAX(0,'Your debts'!$B$9-SUM(H117:K117)-(MIN($E$7,G117))))</f>
        <v/>
      </c>
      <c r="M117" s="13">
        <f>MIN(G117,MAX(0,'Your debts'!$B$9-SUM(H117:L117)-(0)))</f>
        <v/>
      </c>
      <c r="N117" s="13">
        <f>B117-H117</f>
        <v/>
      </c>
      <c r="O117" s="13">
        <f>C117-I117</f>
        <v/>
      </c>
      <c r="P117" s="13">
        <f>D117-J117</f>
        <v/>
      </c>
      <c r="Q117" s="13">
        <f>E117-K117</f>
        <v/>
      </c>
      <c r="R117" s="13">
        <f>F117-L117</f>
        <v/>
      </c>
      <c r="S117" s="13">
        <f>G117-M117</f>
        <v/>
      </c>
      <c r="T117" s="13">
        <f>SUM(B117:G117)-SUM(N116:S116)</f>
        <v/>
      </c>
    </row>
    <row r="118">
      <c r="A118" t="n">
        <v>107</v>
      </c>
      <c r="B118" s="13">
        <f>IF(N117&gt;0.005,N117*(1+$D$2/12),0)</f>
        <v/>
      </c>
      <c r="C118" s="13">
        <f>IF(O117&gt;0.005,O117*(1+$D$3/12),0)</f>
        <v/>
      </c>
      <c r="D118" s="13">
        <f>IF(P117&gt;0.005,P117*(1+$D$4/12),0)</f>
        <v/>
      </c>
      <c r="E118" s="13">
        <f>IF(Q117&gt;0.005,Q117*(1+$D$5/12),0)</f>
        <v/>
      </c>
      <c r="F118" s="13">
        <f>IF(R117&gt;0.005,R117*(1+$D$6/12),0)</f>
        <v/>
      </c>
      <c r="G118" s="13">
        <f>IF(S117&gt;0.005,S117*(1+$D$7/12),0)</f>
        <v/>
      </c>
      <c r="H118" s="13">
        <f>MIN(B118,MAX(0,'Your debts'!$B$9-0-(MIN($E$3,C118)+MIN($E$4,D118)+MIN($E$5,E118)+MIN($E$6,F118)+MIN($E$7,G118))))</f>
        <v/>
      </c>
      <c r="I118" s="13">
        <f>MIN(C118,MAX(0,'Your debts'!$B$9-SUM(H118:H118)-(MIN($E$4,D118)+MIN($E$5,E118)+MIN($E$6,F118)+MIN($E$7,G118))))</f>
        <v/>
      </c>
      <c r="J118" s="13">
        <f>MIN(D118,MAX(0,'Your debts'!$B$9-SUM(H118:I118)-(MIN($E$5,E118)+MIN($E$6,F118)+MIN($E$7,G118))))</f>
        <v/>
      </c>
      <c r="K118" s="13">
        <f>MIN(E118,MAX(0,'Your debts'!$B$9-SUM(H118:J118)-(MIN($E$6,F118)+MIN($E$7,G118))))</f>
        <v/>
      </c>
      <c r="L118" s="13">
        <f>MIN(F118,MAX(0,'Your debts'!$B$9-SUM(H118:K118)-(MIN($E$7,G118))))</f>
        <v/>
      </c>
      <c r="M118" s="13">
        <f>MIN(G118,MAX(0,'Your debts'!$B$9-SUM(H118:L118)-(0)))</f>
        <v/>
      </c>
      <c r="N118" s="13">
        <f>B118-H118</f>
        <v/>
      </c>
      <c r="O118" s="13">
        <f>C118-I118</f>
        <v/>
      </c>
      <c r="P118" s="13">
        <f>D118-J118</f>
        <v/>
      </c>
      <c r="Q118" s="13">
        <f>E118-K118</f>
        <v/>
      </c>
      <c r="R118" s="13">
        <f>F118-L118</f>
        <v/>
      </c>
      <c r="S118" s="13">
        <f>G118-M118</f>
        <v/>
      </c>
      <c r="T118" s="13">
        <f>SUM(B118:G118)-SUM(N117:S117)</f>
        <v/>
      </c>
    </row>
    <row r="119">
      <c r="A119" t="n">
        <v>108</v>
      </c>
      <c r="B119" s="13">
        <f>IF(N118&gt;0.005,N118*(1+$D$2/12),0)</f>
        <v/>
      </c>
      <c r="C119" s="13">
        <f>IF(O118&gt;0.005,O118*(1+$D$3/12),0)</f>
        <v/>
      </c>
      <c r="D119" s="13">
        <f>IF(P118&gt;0.005,P118*(1+$D$4/12),0)</f>
        <v/>
      </c>
      <c r="E119" s="13">
        <f>IF(Q118&gt;0.005,Q118*(1+$D$5/12),0)</f>
        <v/>
      </c>
      <c r="F119" s="13">
        <f>IF(R118&gt;0.005,R118*(1+$D$6/12),0)</f>
        <v/>
      </c>
      <c r="G119" s="13">
        <f>IF(S118&gt;0.005,S118*(1+$D$7/12),0)</f>
        <v/>
      </c>
      <c r="H119" s="13">
        <f>MIN(B119,MAX(0,'Your debts'!$B$9-0-(MIN($E$3,C119)+MIN($E$4,D119)+MIN($E$5,E119)+MIN($E$6,F119)+MIN($E$7,G119))))</f>
        <v/>
      </c>
      <c r="I119" s="13">
        <f>MIN(C119,MAX(0,'Your debts'!$B$9-SUM(H119:H119)-(MIN($E$4,D119)+MIN($E$5,E119)+MIN($E$6,F119)+MIN($E$7,G119))))</f>
        <v/>
      </c>
      <c r="J119" s="13">
        <f>MIN(D119,MAX(0,'Your debts'!$B$9-SUM(H119:I119)-(MIN($E$5,E119)+MIN($E$6,F119)+MIN($E$7,G119))))</f>
        <v/>
      </c>
      <c r="K119" s="13">
        <f>MIN(E119,MAX(0,'Your debts'!$B$9-SUM(H119:J119)-(MIN($E$6,F119)+MIN($E$7,G119))))</f>
        <v/>
      </c>
      <c r="L119" s="13">
        <f>MIN(F119,MAX(0,'Your debts'!$B$9-SUM(H119:K119)-(MIN($E$7,G119))))</f>
        <v/>
      </c>
      <c r="M119" s="13">
        <f>MIN(G119,MAX(0,'Your debts'!$B$9-SUM(H119:L119)-(0)))</f>
        <v/>
      </c>
      <c r="N119" s="13">
        <f>B119-H119</f>
        <v/>
      </c>
      <c r="O119" s="13">
        <f>C119-I119</f>
        <v/>
      </c>
      <c r="P119" s="13">
        <f>D119-J119</f>
        <v/>
      </c>
      <c r="Q119" s="13">
        <f>E119-K119</f>
        <v/>
      </c>
      <c r="R119" s="13">
        <f>F119-L119</f>
        <v/>
      </c>
      <c r="S119" s="13">
        <f>G119-M119</f>
        <v/>
      </c>
      <c r="T119" s="13">
        <f>SUM(B119:G119)-SUM(N118:S118)</f>
        <v/>
      </c>
    </row>
    <row r="120">
      <c r="A120" t="n">
        <v>109</v>
      </c>
      <c r="B120" s="13">
        <f>IF(N119&gt;0.005,N119*(1+$D$2/12),0)</f>
        <v/>
      </c>
      <c r="C120" s="13">
        <f>IF(O119&gt;0.005,O119*(1+$D$3/12),0)</f>
        <v/>
      </c>
      <c r="D120" s="13">
        <f>IF(P119&gt;0.005,P119*(1+$D$4/12),0)</f>
        <v/>
      </c>
      <c r="E120" s="13">
        <f>IF(Q119&gt;0.005,Q119*(1+$D$5/12),0)</f>
        <v/>
      </c>
      <c r="F120" s="13">
        <f>IF(R119&gt;0.005,R119*(1+$D$6/12),0)</f>
        <v/>
      </c>
      <c r="G120" s="13">
        <f>IF(S119&gt;0.005,S119*(1+$D$7/12),0)</f>
        <v/>
      </c>
      <c r="H120" s="13">
        <f>MIN(B120,MAX(0,'Your debts'!$B$9-0-(MIN($E$3,C120)+MIN($E$4,D120)+MIN($E$5,E120)+MIN($E$6,F120)+MIN($E$7,G120))))</f>
        <v/>
      </c>
      <c r="I120" s="13">
        <f>MIN(C120,MAX(0,'Your debts'!$B$9-SUM(H120:H120)-(MIN($E$4,D120)+MIN($E$5,E120)+MIN($E$6,F120)+MIN($E$7,G120))))</f>
        <v/>
      </c>
      <c r="J120" s="13">
        <f>MIN(D120,MAX(0,'Your debts'!$B$9-SUM(H120:I120)-(MIN($E$5,E120)+MIN($E$6,F120)+MIN($E$7,G120))))</f>
        <v/>
      </c>
      <c r="K120" s="13">
        <f>MIN(E120,MAX(0,'Your debts'!$B$9-SUM(H120:J120)-(MIN($E$6,F120)+MIN($E$7,G120))))</f>
        <v/>
      </c>
      <c r="L120" s="13">
        <f>MIN(F120,MAX(0,'Your debts'!$B$9-SUM(H120:K120)-(MIN($E$7,G120))))</f>
        <v/>
      </c>
      <c r="M120" s="13">
        <f>MIN(G120,MAX(0,'Your debts'!$B$9-SUM(H120:L120)-(0)))</f>
        <v/>
      </c>
      <c r="N120" s="13">
        <f>B120-H120</f>
        <v/>
      </c>
      <c r="O120" s="13">
        <f>C120-I120</f>
        <v/>
      </c>
      <c r="P120" s="13">
        <f>D120-J120</f>
        <v/>
      </c>
      <c r="Q120" s="13">
        <f>E120-K120</f>
        <v/>
      </c>
      <c r="R120" s="13">
        <f>F120-L120</f>
        <v/>
      </c>
      <c r="S120" s="13">
        <f>G120-M120</f>
        <v/>
      </c>
      <c r="T120" s="13">
        <f>SUM(B120:G120)-SUM(N119:S119)</f>
        <v/>
      </c>
    </row>
    <row r="121">
      <c r="A121" t="n">
        <v>110</v>
      </c>
      <c r="B121" s="13">
        <f>IF(N120&gt;0.005,N120*(1+$D$2/12),0)</f>
        <v/>
      </c>
      <c r="C121" s="13">
        <f>IF(O120&gt;0.005,O120*(1+$D$3/12),0)</f>
        <v/>
      </c>
      <c r="D121" s="13">
        <f>IF(P120&gt;0.005,P120*(1+$D$4/12),0)</f>
        <v/>
      </c>
      <c r="E121" s="13">
        <f>IF(Q120&gt;0.005,Q120*(1+$D$5/12),0)</f>
        <v/>
      </c>
      <c r="F121" s="13">
        <f>IF(R120&gt;0.005,R120*(1+$D$6/12),0)</f>
        <v/>
      </c>
      <c r="G121" s="13">
        <f>IF(S120&gt;0.005,S120*(1+$D$7/12),0)</f>
        <v/>
      </c>
      <c r="H121" s="13">
        <f>MIN(B121,MAX(0,'Your debts'!$B$9-0-(MIN($E$3,C121)+MIN($E$4,D121)+MIN($E$5,E121)+MIN($E$6,F121)+MIN($E$7,G121))))</f>
        <v/>
      </c>
      <c r="I121" s="13">
        <f>MIN(C121,MAX(0,'Your debts'!$B$9-SUM(H121:H121)-(MIN($E$4,D121)+MIN($E$5,E121)+MIN($E$6,F121)+MIN($E$7,G121))))</f>
        <v/>
      </c>
      <c r="J121" s="13">
        <f>MIN(D121,MAX(0,'Your debts'!$B$9-SUM(H121:I121)-(MIN($E$5,E121)+MIN($E$6,F121)+MIN($E$7,G121))))</f>
        <v/>
      </c>
      <c r="K121" s="13">
        <f>MIN(E121,MAX(0,'Your debts'!$B$9-SUM(H121:J121)-(MIN($E$6,F121)+MIN($E$7,G121))))</f>
        <v/>
      </c>
      <c r="L121" s="13">
        <f>MIN(F121,MAX(0,'Your debts'!$B$9-SUM(H121:K121)-(MIN($E$7,G121))))</f>
        <v/>
      </c>
      <c r="M121" s="13">
        <f>MIN(G121,MAX(0,'Your debts'!$B$9-SUM(H121:L121)-(0)))</f>
        <v/>
      </c>
      <c r="N121" s="13">
        <f>B121-H121</f>
        <v/>
      </c>
      <c r="O121" s="13">
        <f>C121-I121</f>
        <v/>
      </c>
      <c r="P121" s="13">
        <f>D121-J121</f>
        <v/>
      </c>
      <c r="Q121" s="13">
        <f>E121-K121</f>
        <v/>
      </c>
      <c r="R121" s="13">
        <f>F121-L121</f>
        <v/>
      </c>
      <c r="S121" s="13">
        <f>G121-M121</f>
        <v/>
      </c>
      <c r="T121" s="13">
        <f>SUM(B121:G121)-SUM(N120:S120)</f>
        <v/>
      </c>
    </row>
    <row r="122">
      <c r="A122" t="n">
        <v>111</v>
      </c>
      <c r="B122" s="13">
        <f>IF(N121&gt;0.005,N121*(1+$D$2/12),0)</f>
        <v/>
      </c>
      <c r="C122" s="13">
        <f>IF(O121&gt;0.005,O121*(1+$D$3/12),0)</f>
        <v/>
      </c>
      <c r="D122" s="13">
        <f>IF(P121&gt;0.005,P121*(1+$D$4/12),0)</f>
        <v/>
      </c>
      <c r="E122" s="13">
        <f>IF(Q121&gt;0.005,Q121*(1+$D$5/12),0)</f>
        <v/>
      </c>
      <c r="F122" s="13">
        <f>IF(R121&gt;0.005,R121*(1+$D$6/12),0)</f>
        <v/>
      </c>
      <c r="G122" s="13">
        <f>IF(S121&gt;0.005,S121*(1+$D$7/12),0)</f>
        <v/>
      </c>
      <c r="H122" s="13">
        <f>MIN(B122,MAX(0,'Your debts'!$B$9-0-(MIN($E$3,C122)+MIN($E$4,D122)+MIN($E$5,E122)+MIN($E$6,F122)+MIN($E$7,G122))))</f>
        <v/>
      </c>
      <c r="I122" s="13">
        <f>MIN(C122,MAX(0,'Your debts'!$B$9-SUM(H122:H122)-(MIN($E$4,D122)+MIN($E$5,E122)+MIN($E$6,F122)+MIN($E$7,G122))))</f>
        <v/>
      </c>
      <c r="J122" s="13">
        <f>MIN(D122,MAX(0,'Your debts'!$B$9-SUM(H122:I122)-(MIN($E$5,E122)+MIN($E$6,F122)+MIN($E$7,G122))))</f>
        <v/>
      </c>
      <c r="K122" s="13">
        <f>MIN(E122,MAX(0,'Your debts'!$B$9-SUM(H122:J122)-(MIN($E$6,F122)+MIN($E$7,G122))))</f>
        <v/>
      </c>
      <c r="L122" s="13">
        <f>MIN(F122,MAX(0,'Your debts'!$B$9-SUM(H122:K122)-(MIN($E$7,G122))))</f>
        <v/>
      </c>
      <c r="M122" s="13">
        <f>MIN(G122,MAX(0,'Your debts'!$B$9-SUM(H122:L122)-(0)))</f>
        <v/>
      </c>
      <c r="N122" s="13">
        <f>B122-H122</f>
        <v/>
      </c>
      <c r="O122" s="13">
        <f>C122-I122</f>
        <v/>
      </c>
      <c r="P122" s="13">
        <f>D122-J122</f>
        <v/>
      </c>
      <c r="Q122" s="13">
        <f>E122-K122</f>
        <v/>
      </c>
      <c r="R122" s="13">
        <f>F122-L122</f>
        <v/>
      </c>
      <c r="S122" s="13">
        <f>G122-M122</f>
        <v/>
      </c>
      <c r="T122" s="13">
        <f>SUM(B122:G122)-SUM(N121:S121)</f>
        <v/>
      </c>
    </row>
    <row r="123">
      <c r="A123" t="n">
        <v>112</v>
      </c>
      <c r="B123" s="13">
        <f>IF(N122&gt;0.005,N122*(1+$D$2/12),0)</f>
        <v/>
      </c>
      <c r="C123" s="13">
        <f>IF(O122&gt;0.005,O122*(1+$D$3/12),0)</f>
        <v/>
      </c>
      <c r="D123" s="13">
        <f>IF(P122&gt;0.005,P122*(1+$D$4/12),0)</f>
        <v/>
      </c>
      <c r="E123" s="13">
        <f>IF(Q122&gt;0.005,Q122*(1+$D$5/12),0)</f>
        <v/>
      </c>
      <c r="F123" s="13">
        <f>IF(R122&gt;0.005,R122*(1+$D$6/12),0)</f>
        <v/>
      </c>
      <c r="G123" s="13">
        <f>IF(S122&gt;0.005,S122*(1+$D$7/12),0)</f>
        <v/>
      </c>
      <c r="H123" s="13">
        <f>MIN(B123,MAX(0,'Your debts'!$B$9-0-(MIN($E$3,C123)+MIN($E$4,D123)+MIN($E$5,E123)+MIN($E$6,F123)+MIN($E$7,G123))))</f>
        <v/>
      </c>
      <c r="I123" s="13">
        <f>MIN(C123,MAX(0,'Your debts'!$B$9-SUM(H123:H123)-(MIN($E$4,D123)+MIN($E$5,E123)+MIN($E$6,F123)+MIN($E$7,G123))))</f>
        <v/>
      </c>
      <c r="J123" s="13">
        <f>MIN(D123,MAX(0,'Your debts'!$B$9-SUM(H123:I123)-(MIN($E$5,E123)+MIN($E$6,F123)+MIN($E$7,G123))))</f>
        <v/>
      </c>
      <c r="K123" s="13">
        <f>MIN(E123,MAX(0,'Your debts'!$B$9-SUM(H123:J123)-(MIN($E$6,F123)+MIN($E$7,G123))))</f>
        <v/>
      </c>
      <c r="L123" s="13">
        <f>MIN(F123,MAX(0,'Your debts'!$B$9-SUM(H123:K123)-(MIN($E$7,G123))))</f>
        <v/>
      </c>
      <c r="M123" s="13">
        <f>MIN(G123,MAX(0,'Your debts'!$B$9-SUM(H123:L123)-(0)))</f>
        <v/>
      </c>
      <c r="N123" s="13">
        <f>B123-H123</f>
        <v/>
      </c>
      <c r="O123" s="13">
        <f>C123-I123</f>
        <v/>
      </c>
      <c r="P123" s="13">
        <f>D123-J123</f>
        <v/>
      </c>
      <c r="Q123" s="13">
        <f>E123-K123</f>
        <v/>
      </c>
      <c r="R123" s="13">
        <f>F123-L123</f>
        <v/>
      </c>
      <c r="S123" s="13">
        <f>G123-M123</f>
        <v/>
      </c>
      <c r="T123" s="13">
        <f>SUM(B123:G123)-SUM(N122:S122)</f>
        <v/>
      </c>
    </row>
    <row r="124">
      <c r="A124" t="n">
        <v>113</v>
      </c>
      <c r="B124" s="13">
        <f>IF(N123&gt;0.005,N123*(1+$D$2/12),0)</f>
        <v/>
      </c>
      <c r="C124" s="13">
        <f>IF(O123&gt;0.005,O123*(1+$D$3/12),0)</f>
        <v/>
      </c>
      <c r="D124" s="13">
        <f>IF(P123&gt;0.005,P123*(1+$D$4/12),0)</f>
        <v/>
      </c>
      <c r="E124" s="13">
        <f>IF(Q123&gt;0.005,Q123*(1+$D$5/12),0)</f>
        <v/>
      </c>
      <c r="F124" s="13">
        <f>IF(R123&gt;0.005,R123*(1+$D$6/12),0)</f>
        <v/>
      </c>
      <c r="G124" s="13">
        <f>IF(S123&gt;0.005,S123*(1+$D$7/12),0)</f>
        <v/>
      </c>
      <c r="H124" s="13">
        <f>MIN(B124,MAX(0,'Your debts'!$B$9-0-(MIN($E$3,C124)+MIN($E$4,D124)+MIN($E$5,E124)+MIN($E$6,F124)+MIN($E$7,G124))))</f>
        <v/>
      </c>
      <c r="I124" s="13">
        <f>MIN(C124,MAX(0,'Your debts'!$B$9-SUM(H124:H124)-(MIN($E$4,D124)+MIN($E$5,E124)+MIN($E$6,F124)+MIN($E$7,G124))))</f>
        <v/>
      </c>
      <c r="J124" s="13">
        <f>MIN(D124,MAX(0,'Your debts'!$B$9-SUM(H124:I124)-(MIN($E$5,E124)+MIN($E$6,F124)+MIN($E$7,G124))))</f>
        <v/>
      </c>
      <c r="K124" s="13">
        <f>MIN(E124,MAX(0,'Your debts'!$B$9-SUM(H124:J124)-(MIN($E$6,F124)+MIN($E$7,G124))))</f>
        <v/>
      </c>
      <c r="L124" s="13">
        <f>MIN(F124,MAX(0,'Your debts'!$B$9-SUM(H124:K124)-(MIN($E$7,G124))))</f>
        <v/>
      </c>
      <c r="M124" s="13">
        <f>MIN(G124,MAX(0,'Your debts'!$B$9-SUM(H124:L124)-(0)))</f>
        <v/>
      </c>
      <c r="N124" s="13">
        <f>B124-H124</f>
        <v/>
      </c>
      <c r="O124" s="13">
        <f>C124-I124</f>
        <v/>
      </c>
      <c r="P124" s="13">
        <f>D124-J124</f>
        <v/>
      </c>
      <c r="Q124" s="13">
        <f>E124-K124</f>
        <v/>
      </c>
      <c r="R124" s="13">
        <f>F124-L124</f>
        <v/>
      </c>
      <c r="S124" s="13">
        <f>G124-M124</f>
        <v/>
      </c>
      <c r="T124" s="13">
        <f>SUM(B124:G124)-SUM(N123:S123)</f>
        <v/>
      </c>
    </row>
    <row r="125">
      <c r="A125" t="n">
        <v>114</v>
      </c>
      <c r="B125" s="13">
        <f>IF(N124&gt;0.005,N124*(1+$D$2/12),0)</f>
        <v/>
      </c>
      <c r="C125" s="13">
        <f>IF(O124&gt;0.005,O124*(1+$D$3/12),0)</f>
        <v/>
      </c>
      <c r="D125" s="13">
        <f>IF(P124&gt;0.005,P124*(1+$D$4/12),0)</f>
        <v/>
      </c>
      <c r="E125" s="13">
        <f>IF(Q124&gt;0.005,Q124*(1+$D$5/12),0)</f>
        <v/>
      </c>
      <c r="F125" s="13">
        <f>IF(R124&gt;0.005,R124*(1+$D$6/12),0)</f>
        <v/>
      </c>
      <c r="G125" s="13">
        <f>IF(S124&gt;0.005,S124*(1+$D$7/12),0)</f>
        <v/>
      </c>
      <c r="H125" s="13">
        <f>MIN(B125,MAX(0,'Your debts'!$B$9-0-(MIN($E$3,C125)+MIN($E$4,D125)+MIN($E$5,E125)+MIN($E$6,F125)+MIN($E$7,G125))))</f>
        <v/>
      </c>
      <c r="I125" s="13">
        <f>MIN(C125,MAX(0,'Your debts'!$B$9-SUM(H125:H125)-(MIN($E$4,D125)+MIN($E$5,E125)+MIN($E$6,F125)+MIN($E$7,G125))))</f>
        <v/>
      </c>
      <c r="J125" s="13">
        <f>MIN(D125,MAX(0,'Your debts'!$B$9-SUM(H125:I125)-(MIN($E$5,E125)+MIN($E$6,F125)+MIN($E$7,G125))))</f>
        <v/>
      </c>
      <c r="K125" s="13">
        <f>MIN(E125,MAX(0,'Your debts'!$B$9-SUM(H125:J125)-(MIN($E$6,F125)+MIN($E$7,G125))))</f>
        <v/>
      </c>
      <c r="L125" s="13">
        <f>MIN(F125,MAX(0,'Your debts'!$B$9-SUM(H125:K125)-(MIN($E$7,G125))))</f>
        <v/>
      </c>
      <c r="M125" s="13">
        <f>MIN(G125,MAX(0,'Your debts'!$B$9-SUM(H125:L125)-(0)))</f>
        <v/>
      </c>
      <c r="N125" s="13">
        <f>B125-H125</f>
        <v/>
      </c>
      <c r="O125" s="13">
        <f>C125-I125</f>
        <v/>
      </c>
      <c r="P125" s="13">
        <f>D125-J125</f>
        <v/>
      </c>
      <c r="Q125" s="13">
        <f>E125-K125</f>
        <v/>
      </c>
      <c r="R125" s="13">
        <f>F125-L125</f>
        <v/>
      </c>
      <c r="S125" s="13">
        <f>G125-M125</f>
        <v/>
      </c>
      <c r="T125" s="13">
        <f>SUM(B125:G125)-SUM(N124:S124)</f>
        <v/>
      </c>
    </row>
    <row r="126">
      <c r="A126" t="n">
        <v>115</v>
      </c>
      <c r="B126" s="13">
        <f>IF(N125&gt;0.005,N125*(1+$D$2/12),0)</f>
        <v/>
      </c>
      <c r="C126" s="13">
        <f>IF(O125&gt;0.005,O125*(1+$D$3/12),0)</f>
        <v/>
      </c>
      <c r="D126" s="13">
        <f>IF(P125&gt;0.005,P125*(1+$D$4/12),0)</f>
        <v/>
      </c>
      <c r="E126" s="13">
        <f>IF(Q125&gt;0.005,Q125*(1+$D$5/12),0)</f>
        <v/>
      </c>
      <c r="F126" s="13">
        <f>IF(R125&gt;0.005,R125*(1+$D$6/12),0)</f>
        <v/>
      </c>
      <c r="G126" s="13">
        <f>IF(S125&gt;0.005,S125*(1+$D$7/12),0)</f>
        <v/>
      </c>
      <c r="H126" s="13">
        <f>MIN(B126,MAX(0,'Your debts'!$B$9-0-(MIN($E$3,C126)+MIN($E$4,D126)+MIN($E$5,E126)+MIN($E$6,F126)+MIN($E$7,G126))))</f>
        <v/>
      </c>
      <c r="I126" s="13">
        <f>MIN(C126,MAX(0,'Your debts'!$B$9-SUM(H126:H126)-(MIN($E$4,D126)+MIN($E$5,E126)+MIN($E$6,F126)+MIN($E$7,G126))))</f>
        <v/>
      </c>
      <c r="J126" s="13">
        <f>MIN(D126,MAX(0,'Your debts'!$B$9-SUM(H126:I126)-(MIN($E$5,E126)+MIN($E$6,F126)+MIN($E$7,G126))))</f>
        <v/>
      </c>
      <c r="K126" s="13">
        <f>MIN(E126,MAX(0,'Your debts'!$B$9-SUM(H126:J126)-(MIN($E$6,F126)+MIN($E$7,G126))))</f>
        <v/>
      </c>
      <c r="L126" s="13">
        <f>MIN(F126,MAX(0,'Your debts'!$B$9-SUM(H126:K126)-(MIN($E$7,G126))))</f>
        <v/>
      </c>
      <c r="M126" s="13">
        <f>MIN(G126,MAX(0,'Your debts'!$B$9-SUM(H126:L126)-(0)))</f>
        <v/>
      </c>
      <c r="N126" s="13">
        <f>B126-H126</f>
        <v/>
      </c>
      <c r="O126" s="13">
        <f>C126-I126</f>
        <v/>
      </c>
      <c r="P126" s="13">
        <f>D126-J126</f>
        <v/>
      </c>
      <c r="Q126" s="13">
        <f>E126-K126</f>
        <v/>
      </c>
      <c r="R126" s="13">
        <f>F126-L126</f>
        <v/>
      </c>
      <c r="S126" s="13">
        <f>G126-M126</f>
        <v/>
      </c>
      <c r="T126" s="13">
        <f>SUM(B126:G126)-SUM(N125:S125)</f>
        <v/>
      </c>
    </row>
    <row r="127">
      <c r="A127" t="n">
        <v>116</v>
      </c>
      <c r="B127" s="13">
        <f>IF(N126&gt;0.005,N126*(1+$D$2/12),0)</f>
        <v/>
      </c>
      <c r="C127" s="13">
        <f>IF(O126&gt;0.005,O126*(1+$D$3/12),0)</f>
        <v/>
      </c>
      <c r="D127" s="13">
        <f>IF(P126&gt;0.005,P126*(1+$D$4/12),0)</f>
        <v/>
      </c>
      <c r="E127" s="13">
        <f>IF(Q126&gt;0.005,Q126*(1+$D$5/12),0)</f>
        <v/>
      </c>
      <c r="F127" s="13">
        <f>IF(R126&gt;0.005,R126*(1+$D$6/12),0)</f>
        <v/>
      </c>
      <c r="G127" s="13">
        <f>IF(S126&gt;0.005,S126*(1+$D$7/12),0)</f>
        <v/>
      </c>
      <c r="H127" s="13">
        <f>MIN(B127,MAX(0,'Your debts'!$B$9-0-(MIN($E$3,C127)+MIN($E$4,D127)+MIN($E$5,E127)+MIN($E$6,F127)+MIN($E$7,G127))))</f>
        <v/>
      </c>
      <c r="I127" s="13">
        <f>MIN(C127,MAX(0,'Your debts'!$B$9-SUM(H127:H127)-(MIN($E$4,D127)+MIN($E$5,E127)+MIN($E$6,F127)+MIN($E$7,G127))))</f>
        <v/>
      </c>
      <c r="J127" s="13">
        <f>MIN(D127,MAX(0,'Your debts'!$B$9-SUM(H127:I127)-(MIN($E$5,E127)+MIN($E$6,F127)+MIN($E$7,G127))))</f>
        <v/>
      </c>
      <c r="K127" s="13">
        <f>MIN(E127,MAX(0,'Your debts'!$B$9-SUM(H127:J127)-(MIN($E$6,F127)+MIN($E$7,G127))))</f>
        <v/>
      </c>
      <c r="L127" s="13">
        <f>MIN(F127,MAX(0,'Your debts'!$B$9-SUM(H127:K127)-(MIN($E$7,G127))))</f>
        <v/>
      </c>
      <c r="M127" s="13">
        <f>MIN(G127,MAX(0,'Your debts'!$B$9-SUM(H127:L127)-(0)))</f>
        <v/>
      </c>
      <c r="N127" s="13">
        <f>B127-H127</f>
        <v/>
      </c>
      <c r="O127" s="13">
        <f>C127-I127</f>
        <v/>
      </c>
      <c r="P127" s="13">
        <f>D127-J127</f>
        <v/>
      </c>
      <c r="Q127" s="13">
        <f>E127-K127</f>
        <v/>
      </c>
      <c r="R127" s="13">
        <f>F127-L127</f>
        <v/>
      </c>
      <c r="S127" s="13">
        <f>G127-M127</f>
        <v/>
      </c>
      <c r="T127" s="13">
        <f>SUM(B127:G127)-SUM(N126:S126)</f>
        <v/>
      </c>
    </row>
    <row r="128">
      <c r="A128" t="n">
        <v>117</v>
      </c>
      <c r="B128" s="13">
        <f>IF(N127&gt;0.005,N127*(1+$D$2/12),0)</f>
        <v/>
      </c>
      <c r="C128" s="13">
        <f>IF(O127&gt;0.005,O127*(1+$D$3/12),0)</f>
        <v/>
      </c>
      <c r="D128" s="13">
        <f>IF(P127&gt;0.005,P127*(1+$D$4/12),0)</f>
        <v/>
      </c>
      <c r="E128" s="13">
        <f>IF(Q127&gt;0.005,Q127*(1+$D$5/12),0)</f>
        <v/>
      </c>
      <c r="F128" s="13">
        <f>IF(R127&gt;0.005,R127*(1+$D$6/12),0)</f>
        <v/>
      </c>
      <c r="G128" s="13">
        <f>IF(S127&gt;0.005,S127*(1+$D$7/12),0)</f>
        <v/>
      </c>
      <c r="H128" s="13">
        <f>MIN(B128,MAX(0,'Your debts'!$B$9-0-(MIN($E$3,C128)+MIN($E$4,D128)+MIN($E$5,E128)+MIN($E$6,F128)+MIN($E$7,G128))))</f>
        <v/>
      </c>
      <c r="I128" s="13">
        <f>MIN(C128,MAX(0,'Your debts'!$B$9-SUM(H128:H128)-(MIN($E$4,D128)+MIN($E$5,E128)+MIN($E$6,F128)+MIN($E$7,G128))))</f>
        <v/>
      </c>
      <c r="J128" s="13">
        <f>MIN(D128,MAX(0,'Your debts'!$B$9-SUM(H128:I128)-(MIN($E$5,E128)+MIN($E$6,F128)+MIN($E$7,G128))))</f>
        <v/>
      </c>
      <c r="K128" s="13">
        <f>MIN(E128,MAX(0,'Your debts'!$B$9-SUM(H128:J128)-(MIN($E$6,F128)+MIN($E$7,G128))))</f>
        <v/>
      </c>
      <c r="L128" s="13">
        <f>MIN(F128,MAX(0,'Your debts'!$B$9-SUM(H128:K128)-(MIN($E$7,G128))))</f>
        <v/>
      </c>
      <c r="M128" s="13">
        <f>MIN(G128,MAX(0,'Your debts'!$B$9-SUM(H128:L128)-(0)))</f>
        <v/>
      </c>
      <c r="N128" s="13">
        <f>B128-H128</f>
        <v/>
      </c>
      <c r="O128" s="13">
        <f>C128-I128</f>
        <v/>
      </c>
      <c r="P128" s="13">
        <f>D128-J128</f>
        <v/>
      </c>
      <c r="Q128" s="13">
        <f>E128-K128</f>
        <v/>
      </c>
      <c r="R128" s="13">
        <f>F128-L128</f>
        <v/>
      </c>
      <c r="S128" s="13">
        <f>G128-M128</f>
        <v/>
      </c>
      <c r="T128" s="13">
        <f>SUM(B128:G128)-SUM(N127:S127)</f>
        <v/>
      </c>
    </row>
    <row r="129">
      <c r="A129" t="n">
        <v>118</v>
      </c>
      <c r="B129" s="13">
        <f>IF(N128&gt;0.005,N128*(1+$D$2/12),0)</f>
        <v/>
      </c>
      <c r="C129" s="13">
        <f>IF(O128&gt;0.005,O128*(1+$D$3/12),0)</f>
        <v/>
      </c>
      <c r="D129" s="13">
        <f>IF(P128&gt;0.005,P128*(1+$D$4/12),0)</f>
        <v/>
      </c>
      <c r="E129" s="13">
        <f>IF(Q128&gt;0.005,Q128*(1+$D$5/12),0)</f>
        <v/>
      </c>
      <c r="F129" s="13">
        <f>IF(R128&gt;0.005,R128*(1+$D$6/12),0)</f>
        <v/>
      </c>
      <c r="G129" s="13">
        <f>IF(S128&gt;0.005,S128*(1+$D$7/12),0)</f>
        <v/>
      </c>
      <c r="H129" s="13">
        <f>MIN(B129,MAX(0,'Your debts'!$B$9-0-(MIN($E$3,C129)+MIN($E$4,D129)+MIN($E$5,E129)+MIN($E$6,F129)+MIN($E$7,G129))))</f>
        <v/>
      </c>
      <c r="I129" s="13">
        <f>MIN(C129,MAX(0,'Your debts'!$B$9-SUM(H129:H129)-(MIN($E$4,D129)+MIN($E$5,E129)+MIN($E$6,F129)+MIN($E$7,G129))))</f>
        <v/>
      </c>
      <c r="J129" s="13">
        <f>MIN(D129,MAX(0,'Your debts'!$B$9-SUM(H129:I129)-(MIN($E$5,E129)+MIN($E$6,F129)+MIN($E$7,G129))))</f>
        <v/>
      </c>
      <c r="K129" s="13">
        <f>MIN(E129,MAX(0,'Your debts'!$B$9-SUM(H129:J129)-(MIN($E$6,F129)+MIN($E$7,G129))))</f>
        <v/>
      </c>
      <c r="L129" s="13">
        <f>MIN(F129,MAX(0,'Your debts'!$B$9-SUM(H129:K129)-(MIN($E$7,G129))))</f>
        <v/>
      </c>
      <c r="M129" s="13">
        <f>MIN(G129,MAX(0,'Your debts'!$B$9-SUM(H129:L129)-(0)))</f>
        <v/>
      </c>
      <c r="N129" s="13">
        <f>B129-H129</f>
        <v/>
      </c>
      <c r="O129" s="13">
        <f>C129-I129</f>
        <v/>
      </c>
      <c r="P129" s="13">
        <f>D129-J129</f>
        <v/>
      </c>
      <c r="Q129" s="13">
        <f>E129-K129</f>
        <v/>
      </c>
      <c r="R129" s="13">
        <f>F129-L129</f>
        <v/>
      </c>
      <c r="S129" s="13">
        <f>G129-M129</f>
        <v/>
      </c>
      <c r="T129" s="13">
        <f>SUM(B129:G129)-SUM(N128:S128)</f>
        <v/>
      </c>
    </row>
    <row r="130">
      <c r="A130" t="n">
        <v>119</v>
      </c>
      <c r="B130" s="13">
        <f>IF(N129&gt;0.005,N129*(1+$D$2/12),0)</f>
        <v/>
      </c>
      <c r="C130" s="13">
        <f>IF(O129&gt;0.005,O129*(1+$D$3/12),0)</f>
        <v/>
      </c>
      <c r="D130" s="13">
        <f>IF(P129&gt;0.005,P129*(1+$D$4/12),0)</f>
        <v/>
      </c>
      <c r="E130" s="13">
        <f>IF(Q129&gt;0.005,Q129*(1+$D$5/12),0)</f>
        <v/>
      </c>
      <c r="F130" s="13">
        <f>IF(R129&gt;0.005,R129*(1+$D$6/12),0)</f>
        <v/>
      </c>
      <c r="G130" s="13">
        <f>IF(S129&gt;0.005,S129*(1+$D$7/12),0)</f>
        <v/>
      </c>
      <c r="H130" s="13">
        <f>MIN(B130,MAX(0,'Your debts'!$B$9-0-(MIN($E$3,C130)+MIN($E$4,D130)+MIN($E$5,E130)+MIN($E$6,F130)+MIN($E$7,G130))))</f>
        <v/>
      </c>
      <c r="I130" s="13">
        <f>MIN(C130,MAX(0,'Your debts'!$B$9-SUM(H130:H130)-(MIN($E$4,D130)+MIN($E$5,E130)+MIN($E$6,F130)+MIN($E$7,G130))))</f>
        <v/>
      </c>
      <c r="J130" s="13">
        <f>MIN(D130,MAX(0,'Your debts'!$B$9-SUM(H130:I130)-(MIN($E$5,E130)+MIN($E$6,F130)+MIN($E$7,G130))))</f>
        <v/>
      </c>
      <c r="K130" s="13">
        <f>MIN(E130,MAX(0,'Your debts'!$B$9-SUM(H130:J130)-(MIN($E$6,F130)+MIN($E$7,G130))))</f>
        <v/>
      </c>
      <c r="L130" s="13">
        <f>MIN(F130,MAX(0,'Your debts'!$B$9-SUM(H130:K130)-(MIN($E$7,G130))))</f>
        <v/>
      </c>
      <c r="M130" s="13">
        <f>MIN(G130,MAX(0,'Your debts'!$B$9-SUM(H130:L130)-(0)))</f>
        <v/>
      </c>
      <c r="N130" s="13">
        <f>B130-H130</f>
        <v/>
      </c>
      <c r="O130" s="13">
        <f>C130-I130</f>
        <v/>
      </c>
      <c r="P130" s="13">
        <f>D130-J130</f>
        <v/>
      </c>
      <c r="Q130" s="13">
        <f>E130-K130</f>
        <v/>
      </c>
      <c r="R130" s="13">
        <f>F130-L130</f>
        <v/>
      </c>
      <c r="S130" s="13">
        <f>G130-M130</f>
        <v/>
      </c>
      <c r="T130" s="13">
        <f>SUM(B130:G130)-SUM(N129:S129)</f>
        <v/>
      </c>
    </row>
    <row r="131">
      <c r="A131" t="n">
        <v>120</v>
      </c>
      <c r="B131" s="13">
        <f>IF(N130&gt;0.005,N130*(1+$D$2/12),0)</f>
        <v/>
      </c>
      <c r="C131" s="13">
        <f>IF(O130&gt;0.005,O130*(1+$D$3/12),0)</f>
        <v/>
      </c>
      <c r="D131" s="13">
        <f>IF(P130&gt;0.005,P130*(1+$D$4/12),0)</f>
        <v/>
      </c>
      <c r="E131" s="13">
        <f>IF(Q130&gt;0.005,Q130*(1+$D$5/12),0)</f>
        <v/>
      </c>
      <c r="F131" s="13">
        <f>IF(R130&gt;0.005,R130*(1+$D$6/12),0)</f>
        <v/>
      </c>
      <c r="G131" s="13">
        <f>IF(S130&gt;0.005,S130*(1+$D$7/12),0)</f>
        <v/>
      </c>
      <c r="H131" s="13">
        <f>MIN(B131,MAX(0,'Your debts'!$B$9-0-(MIN($E$3,C131)+MIN($E$4,D131)+MIN($E$5,E131)+MIN($E$6,F131)+MIN($E$7,G131))))</f>
        <v/>
      </c>
      <c r="I131" s="13">
        <f>MIN(C131,MAX(0,'Your debts'!$B$9-SUM(H131:H131)-(MIN($E$4,D131)+MIN($E$5,E131)+MIN($E$6,F131)+MIN($E$7,G131))))</f>
        <v/>
      </c>
      <c r="J131" s="13">
        <f>MIN(D131,MAX(0,'Your debts'!$B$9-SUM(H131:I131)-(MIN($E$5,E131)+MIN($E$6,F131)+MIN($E$7,G131))))</f>
        <v/>
      </c>
      <c r="K131" s="13">
        <f>MIN(E131,MAX(0,'Your debts'!$B$9-SUM(H131:J131)-(MIN($E$6,F131)+MIN($E$7,G131))))</f>
        <v/>
      </c>
      <c r="L131" s="13">
        <f>MIN(F131,MAX(0,'Your debts'!$B$9-SUM(H131:K131)-(MIN($E$7,G131))))</f>
        <v/>
      </c>
      <c r="M131" s="13">
        <f>MIN(G131,MAX(0,'Your debts'!$B$9-SUM(H131:L131)-(0)))</f>
        <v/>
      </c>
      <c r="N131" s="13">
        <f>B131-H131</f>
        <v/>
      </c>
      <c r="O131" s="13">
        <f>C131-I131</f>
        <v/>
      </c>
      <c r="P131" s="13">
        <f>D131-J131</f>
        <v/>
      </c>
      <c r="Q131" s="13">
        <f>E131-K131</f>
        <v/>
      </c>
      <c r="R131" s="13">
        <f>F131-L131</f>
        <v/>
      </c>
      <c r="S131" s="13">
        <f>G131-M131</f>
        <v/>
      </c>
      <c r="T131" s="13">
        <f>SUM(B131:G131)-SUM(N130:S130)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26" customWidth="1" min="1" max="1"/>
    <col width="16" customWidth="1" min="2" max="2"/>
    <col width="16" customWidth="1" min="3" max="3"/>
    <col width="34" customWidth="1" min="4" max="4"/>
  </cols>
  <sheetData>
    <row r="1">
      <c r="A1" s="3" t="inlineStr"/>
      <c r="B1" s="3" t="inlineStr">
        <is>
          <t>Snowball</t>
        </is>
      </c>
      <c r="C1" s="3" t="inlineStr">
        <is>
          <t>Avalanche</t>
        </is>
      </c>
      <c r="D1" s="3" t="inlineStr">
        <is>
          <t>Difference (snowball minus avalanche)</t>
        </is>
      </c>
    </row>
    <row r="2">
      <c r="A2" s="7" t="inlineStr">
        <is>
          <t>Debt-free in month</t>
        </is>
      </c>
      <c r="B2" s="7">
        <f>Snowball!F8</f>
        <v/>
      </c>
      <c r="C2" s="7">
        <f>Avalanche!F8</f>
        <v/>
      </c>
      <c r="D2" s="7">
        <f>B2-C2</f>
        <v/>
      </c>
    </row>
    <row r="3">
      <c r="A3" s="7" t="inlineStr">
        <is>
          <t>Total interest</t>
        </is>
      </c>
      <c r="B3" s="9">
        <f>Snowball!G9</f>
        <v/>
      </c>
      <c r="C3" s="9">
        <f>Avalanche!G9</f>
        <v/>
      </c>
      <c r="D3" s="9">
        <f>B3-C3</f>
        <v/>
      </c>
    </row>
    <row r="4">
      <c r="A4" s="7" t="inlineStr">
        <is>
          <t>First debt cleared in month</t>
        </is>
      </c>
      <c r="B4" s="7">
        <f>MIN(Snowball!F2:F7)</f>
        <v/>
      </c>
      <c r="C4" s="7">
        <f>MIN(Avalanche!F2:F7)</f>
        <v/>
      </c>
      <c r="D4" s="7">
        <f>B4-C4</f>
        <v/>
      </c>
    </row>
    <row r="6">
      <c r="A6" s="2" t="inlineStr">
        <is>
          <t>Course example (fictional): snowball 26 months, $1,660.08 interest; avalanche 25 months, $1,449.83. Paying only the minimums ($345 a month) would take 56 months and $3,237.19 (worked out separately).</t>
        </is>
      </c>
    </row>
    <row r="7">
      <c r="A7" s="2" t="inlineStr">
        <is>
          <t>Choose the method you can stick with (Moneysmart). Update balances from real statements every few months.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4" customWidth="1" min="1" max="1"/>
    <col width="70" customWidth="1" min="2" max="2"/>
  </cols>
  <sheetData>
    <row r="1">
      <c r="A1" s="3" t="inlineStr">
        <is>
          <t>Item</t>
        </is>
      </c>
      <c r="B1" s="3" t="inlineStr">
        <is>
          <t>Your notes</t>
        </is>
      </c>
    </row>
    <row r="2">
      <c r="A2" s="7" t="inlineStr">
        <is>
          <t>Lender and account (no full account number)</t>
        </is>
      </c>
      <c r="B2" s="4" t="n"/>
    </row>
    <row r="3">
      <c r="A3" s="7" t="inlineStr">
        <is>
          <t>Balance</t>
        </is>
      </c>
      <c r="B3" s="4" t="n"/>
    </row>
    <row r="4">
      <c r="A4" s="7" t="inlineStr">
        <is>
          <t>What changed (one sentence)</t>
        </is>
      </c>
      <c r="B4" s="4" t="n"/>
    </row>
    <row r="5">
      <c r="A5" s="7" t="inlineStr">
        <is>
          <t>What I can afford each month (from my budget)</t>
        </is>
      </c>
      <c r="B5" s="4" t="n"/>
    </row>
    <row r="6">
      <c r="A6" s="7" t="inlineStr">
        <is>
          <t>What I will ask for (hardship arrangement, lower payment, pause, payment plan)</t>
        </is>
      </c>
      <c r="B6" s="4" t="n"/>
    </row>
    <row r="7">
      <c r="A7" s="7" t="inlineStr">
        <is>
          <t>Question 1: Will interest and fees still be charged?</t>
        </is>
      </c>
      <c r="B7" s="4" t="n"/>
    </row>
    <row r="8">
      <c r="A8" s="7" t="inlineStr">
        <is>
          <t>Question 2: How will this show on my credit report?</t>
        </is>
      </c>
      <c r="B8" s="4" t="n"/>
    </row>
    <row r="9">
      <c r="A9" s="7" t="inlineStr">
        <is>
          <t>Question 3: When is it reviewed?</t>
        </is>
      </c>
      <c r="B9" s="4" t="n"/>
    </row>
    <row r="10">
      <c r="A10" s="7" t="inlineStr">
        <is>
          <t>Call date and time</t>
        </is>
      </c>
      <c r="B10" s="4" t="n"/>
    </row>
    <row r="11">
      <c r="A11" s="7" t="inlineStr">
        <is>
          <t>Name of the person I spoke to</t>
        </is>
      </c>
      <c r="B11" s="4" t="n"/>
    </row>
    <row r="12">
      <c r="A12" s="7" t="inlineStr">
        <is>
          <t>What was agreed</t>
        </is>
      </c>
      <c r="B12" s="4" t="n"/>
    </row>
    <row r="13">
      <c r="A13" s="7" t="inlineStr">
        <is>
          <t>Written confirmation received? (date)</t>
        </is>
      </c>
      <c r="B13"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Debt payoff worksheet</dc:title>
  <dcterms:created xmlns:dcterms="http://purl.org/dc/terms/" xmlns:xsi="http://www.w3.org/2001/XMLSchema-instance" xsi:type="dcterms:W3CDTF">2026-10-24T09:00:00Z</dcterms:created>
  <dcterms:modified xmlns:dcterms="http://purl.org/dc/terms/" xmlns:xsi="http://www.w3.org/2001/XMLSchema-instance" xsi:type="dcterms:W3CDTF">2026-10-25T11:17:55Z</dcterms:modified>
</cp:coreProperties>
</file>