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Match" sheetId="2" state="visible" r:id="rId2"/>
    <sheet xmlns:r="http://schemas.openxmlformats.org/officeDocument/2006/relationships" name="Workplace" sheetId="3" state="visible" r:id="rId3"/>
    <sheet xmlns:r="http://schemas.openxmlformats.org/officeDocument/2006/relationships" name="Growth" sheetId="4" state="visible" r:id="rId4"/>
  </sheets>
  <definedNames/>
  <calcPr calcId="124519" fullCalcOnLoad="1"/>
</workbook>
</file>

<file path=xl/styles.xml><?xml version="1.0" encoding="utf-8"?>
<styleSheet xmlns="http://schemas.openxmlformats.org/spreadsheetml/2006/main">
  <numFmts count="5">
    <numFmt numFmtId="164" formatCode="$#,##0.00"/>
    <numFmt numFmtId="165" formatCode="0.0%"/>
    <numFmt numFmtId="166" formatCode="£#,##0"/>
    <numFmt numFmtId="167" formatCode="£#,##0.00"/>
    <numFmt numFmtId="168" formatCode="$#,##0"/>
  </numFmts>
  <fonts count="4">
    <font>
      <name val="Calibri"/>
      <family val="2"/>
      <color theme="1"/>
      <sz val="11"/>
      <scheme val="minor"/>
    </font>
    <font>
      <b val="1"/>
      <sz val="16"/>
    </font>
    <font>
      <b val="1"/>
      <color rgb="00FFFFFF"/>
    </font>
    <font>
      <b val="1"/>
    </font>
  </fonts>
  <fills count="4">
    <fill>
      <patternFill/>
    </fill>
    <fill>
      <patternFill patternType="gray125"/>
    </fill>
    <fill>
      <patternFill patternType="solid">
        <fgColor rgb="000B0F19"/>
      </patternFill>
    </fill>
    <fill>
      <patternFill patternType="solid">
        <fgColor rgb="00ECFE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6">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1" applyAlignment="1" pivotButton="0" quotePrefix="0" xfId="0">
      <alignment vertical="top" wrapText="1"/>
    </xf>
    <xf numFmtId="0" fontId="0" fillId="0" borderId="1" applyAlignment="1" pivotButton="0" quotePrefix="0" xfId="0">
      <alignment vertical="top" wrapText="1"/>
    </xf>
    <xf numFmtId="164" fontId="0" fillId="3" borderId="1" applyAlignment="1" pivotButton="0" quotePrefix="0" xfId="0">
      <alignment vertical="top" wrapText="1"/>
    </xf>
    <xf numFmtId="2" fontId="0" fillId="3" borderId="1" applyAlignment="1" pivotButton="0" quotePrefix="0" xfId="0">
      <alignment vertical="top" wrapText="1"/>
    </xf>
    <xf numFmtId="165" fontId="0" fillId="3" borderId="1" applyAlignment="1" pivotButton="0" quotePrefix="0" xfId="0">
      <alignment vertical="top" wrapText="1"/>
    </xf>
    <xf numFmtId="164" fontId="0" fillId="0" borderId="1" applyAlignment="1" pivotButton="0" quotePrefix="0" xfId="0">
      <alignment vertical="top" wrapText="1"/>
    </xf>
    <xf numFmtId="166" fontId="0" fillId="3" borderId="1" applyAlignment="1" pivotButton="0" quotePrefix="0" xfId="0">
      <alignment vertical="top" wrapText="1"/>
    </xf>
    <xf numFmtId="167" fontId="0" fillId="0" borderId="1" applyAlignment="1" pivotButton="0" quotePrefix="0" xfId="0">
      <alignment vertical="top" wrapText="1"/>
    </xf>
    <xf numFmtId="168" fontId="0" fillId="3" borderId="1" applyAlignment="1" pivotButton="0" quotePrefix="0" xfId="0">
      <alignment vertical="top" wrapText="1"/>
    </xf>
    <xf numFmtId="10" fontId="0" fillId="3" borderId="1" applyAlignment="1" pivotButton="0" quotePrefix="0" xfId="0">
      <alignment vertical="top" wrapText="1"/>
    </xf>
    <xf numFmtId="1" fontId="0" fillId="3" borderId="1" applyAlignment="1" pivotButton="0" quotePrefix="0" xfId="0">
      <alignment vertical="top" wrapText="1"/>
    </xf>
    <xf numFmtId="164" fontId="3" fillId="0" borderId="1" applyAlignment="1" pivotButton="0" quotePrefix="0" xfId="0">
      <alignment vertical="top" wrapText="1"/>
    </xf>
    <xf numFmtId="0" fontId="0"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 t="inlineStr">
        <is>
          <t>Retirement savings workbook</t>
        </is>
      </c>
    </row>
    <row r="2">
      <c r="A2" s="2" t="inlineStr">
        <is>
          <t>From the course Retirement savings basics (trainyourself.org/finance/financial-basics/retirement-savings-basics/)</t>
        </is>
      </c>
    </row>
    <row r="3">
      <c r="A3" s="2" t="inlineStr"/>
    </row>
    <row r="4">
      <c r="A4" s="2" t="inlineStr">
        <is>
          <t>Match (lesson 2 exercise, US): enter your pay and your plan’s match rule exactly as your plan summary states it. The table shows the employer amount at each contribution rate.</t>
        </is>
      </c>
    </row>
    <row r="5">
      <c r="A5" s="2" t="inlineStr">
        <is>
          <t>Workplace (lessons 3 and 4, UK and Australia): UK minimum automatic enrolment contributions on qualifying earnings, and Australian super guarantee.</t>
        </is>
      </c>
    </row>
    <row r="6">
      <c r="A6" s="2" t="inlineStr">
        <is>
          <t>Growth (lesson 5 exercise): compare starting ages and two fee levels at an assumed return. Results are estimates, not forecasts.</t>
        </is>
      </c>
    </row>
    <row r="7">
      <c r="A7" s="2" t="inlineStr">
        <is>
          <t>Figures set by law (limits, minimums, rates) were read on official pages on 24 October 2026 and change. Check the linked pages each year.</t>
        </is>
      </c>
    </row>
    <row r="8">
      <c r="A8" s="2" t="inlineStr">
        <is>
          <t>Sample figures are fictional teaching data.</t>
        </is>
      </c>
    </row>
    <row r="9">
      <c r="A9" s="2" t="inlineStr"/>
    </row>
    <row r="10">
      <c r="A10" s="2" t="inlineStr">
        <is>
          <t>Cells shaded light cyan are for your entries; other cells calculate.</t>
        </is>
      </c>
    </row>
    <row r="11">
      <c r="A11" s="2" t="inlineStr"/>
    </row>
    <row r="12">
      <c r="A12" s="2" t="inlineStr">
        <is>
          <t>trainyourself.org · Version 24 October 2026 · General information only, not financial, credit, tax or legal advice. It doesn’t take into account your objectives, financial situation or needs, and trainyourself.org doesn’t recommend any financial product or provider. Consider getting advice from a licensed professional before you act.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44" customWidth="1" min="1" max="1"/>
    <col width="16" customWidth="1" min="2" max="2"/>
  </cols>
  <sheetData>
    <row r="1">
      <c r="A1" s="3" t="inlineStr">
        <is>
          <t>Input</t>
        </is>
      </c>
      <c r="B1" s="3" t="inlineStr">
        <is>
          <t>Value</t>
        </is>
      </c>
    </row>
    <row r="2">
      <c r="A2" s="4" t="inlineStr">
        <is>
          <t>Your yearly pay</t>
        </is>
      </c>
      <c r="B2" s="5" t="n">
        <v>50000</v>
      </c>
    </row>
    <row r="3">
      <c r="A3" s="4" t="inlineStr">
        <is>
          <t>Employer adds this much per $1 you put in</t>
        </is>
      </c>
      <c r="B3" s="6" t="n">
        <v>0.5</v>
      </c>
    </row>
    <row r="4">
      <c r="A4" s="4" t="inlineStr">
        <is>
          <t>...on contributions up to this % of pay</t>
        </is>
      </c>
      <c r="B4" s="7" t="n">
        <v>0.06</v>
      </c>
    </row>
    <row r="6">
      <c r="A6" s="3" t="inlineStr">
        <is>
          <t>You contribute (% of pay)</t>
        </is>
      </c>
      <c r="B6" s="3" t="inlineStr">
        <is>
          <t>You put in</t>
        </is>
      </c>
      <c r="C6" s="3" t="inlineStr">
        <is>
          <t>Employer adds</t>
        </is>
      </c>
      <c r="D6" s="3" t="inlineStr">
        <is>
          <t>Total a year</t>
        </is>
      </c>
    </row>
    <row r="7">
      <c r="A7" s="7" t="n">
        <v>0</v>
      </c>
      <c r="B7" s="8">
        <f>$B$2*A7</f>
        <v/>
      </c>
      <c r="C7" s="8">
        <f>$B$2*MIN(A7,$B$4)*$B$3</f>
        <v/>
      </c>
      <c r="D7" s="8">
        <f>B7+C7</f>
        <v/>
      </c>
    </row>
    <row r="8">
      <c r="A8" s="7" t="n">
        <v>0.02</v>
      </c>
      <c r="B8" s="8">
        <f>$B$2*A8</f>
        <v/>
      </c>
      <c r="C8" s="8">
        <f>$B$2*MIN(A8,$B$4)*$B$3</f>
        <v/>
      </c>
      <c r="D8" s="8">
        <f>B8+C8</f>
        <v/>
      </c>
    </row>
    <row r="9">
      <c r="A9" s="7" t="n">
        <v>0.03</v>
      </c>
      <c r="B9" s="8">
        <f>$B$2*A9</f>
        <v/>
      </c>
      <c r="C9" s="8">
        <f>$B$2*MIN(A9,$B$4)*$B$3</f>
        <v/>
      </c>
      <c r="D9" s="8">
        <f>B9+C9</f>
        <v/>
      </c>
    </row>
    <row r="10">
      <c r="A10" s="7" t="n">
        <v>0.04</v>
      </c>
      <c r="B10" s="8">
        <f>$B$2*A10</f>
        <v/>
      </c>
      <c r="C10" s="8">
        <f>$B$2*MIN(A10,$B$4)*$B$3</f>
        <v/>
      </c>
      <c r="D10" s="8">
        <f>B10+C10</f>
        <v/>
      </c>
    </row>
    <row r="11">
      <c r="A11" s="7" t="n">
        <v>0.05</v>
      </c>
      <c r="B11" s="8">
        <f>$B$2*A11</f>
        <v/>
      </c>
      <c r="C11" s="8">
        <f>$B$2*MIN(A11,$B$4)*$B$3</f>
        <v/>
      </c>
      <c r="D11" s="8">
        <f>B11+C11</f>
        <v/>
      </c>
    </row>
    <row r="12">
      <c r="A12" s="7" t="n">
        <v>0.06</v>
      </c>
      <c r="B12" s="8">
        <f>$B$2*A12</f>
        <v/>
      </c>
      <c r="C12" s="8">
        <f>$B$2*MIN(A12,$B$4)*$B$3</f>
        <v/>
      </c>
      <c r="D12" s="8">
        <f>B12+C12</f>
        <v/>
      </c>
    </row>
    <row r="13">
      <c r="A13" s="7" t="n">
        <v>0.08</v>
      </c>
      <c r="B13" s="8">
        <f>$B$2*A13</f>
        <v/>
      </c>
      <c r="C13" s="8">
        <f>$B$2*MIN(A13,$B$4)*$B$3</f>
        <v/>
      </c>
      <c r="D13" s="8">
        <f>B13+C13</f>
        <v/>
      </c>
    </row>
    <row r="14">
      <c r="A14" s="7" t="n">
        <v>0.1</v>
      </c>
      <c r="B14" s="8">
        <f>$B$2*A14</f>
        <v/>
      </c>
      <c r="C14" s="8">
        <f>$B$2*MIN(A14,$B$4)*$B$3</f>
        <v/>
      </c>
      <c r="D14" s="8">
        <f>B14+C14</f>
        <v/>
      </c>
    </row>
    <row r="16">
      <c r="A16" s="2" t="inlineStr">
        <is>
          <t>Fictional plan rule (50 cents per $1 on up to 6% of pay). Your plan’s rule may differ. IRS 2026 elective deferral limit for traditional and safe harbor 401(k) plans: $24,500 (irs.gov). Your plan may set a lower limit.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52" customWidth="1" min="1" max="1"/>
    <col width="16" customWidth="1" min="2" max="2"/>
  </cols>
  <sheetData>
    <row r="1">
      <c r="A1" s="3" t="inlineStr">
        <is>
          <t>UK automatic enrolment (minimums)</t>
        </is>
      </c>
      <c r="B1" s="3" t="inlineStr">
        <is>
          <t>Value</t>
        </is>
      </c>
    </row>
    <row r="2">
      <c r="A2" s="4" t="inlineStr">
        <is>
          <t>Your yearly earnings (GBP)</t>
        </is>
      </c>
      <c r="B2" s="9" t="n">
        <v>30000</v>
      </c>
    </row>
    <row r="3">
      <c r="A3" s="4" t="inlineStr">
        <is>
          <t>Lower limit of qualifying earnings</t>
        </is>
      </c>
      <c r="B3" s="9" t="n">
        <v>6240</v>
      </c>
    </row>
    <row r="4">
      <c r="A4" s="4" t="inlineStr">
        <is>
          <t>Upper limit of qualifying earnings</t>
        </is>
      </c>
      <c r="B4" s="9" t="n">
        <v>50270</v>
      </c>
    </row>
    <row r="5">
      <c r="A5" s="4" t="inlineStr">
        <is>
          <t>Employer minimum</t>
        </is>
      </c>
      <c r="B5" s="7" t="n">
        <v>0.03</v>
      </c>
    </row>
    <row r="6">
      <c r="A6" s="4" t="inlineStr">
        <is>
          <t>Total minimum</t>
        </is>
      </c>
      <c r="B6" s="7" t="n">
        <v>0.08</v>
      </c>
    </row>
    <row r="7">
      <c r="A7" s="4" t="inlineStr">
        <is>
          <t>Qualifying earnings</t>
        </is>
      </c>
      <c r="B7" s="10">
        <f>MAX(0,MIN(B2,B4)-B3)</f>
        <v/>
      </c>
    </row>
    <row r="8">
      <c r="A8" s="4" t="inlineStr">
        <is>
          <t>Total minimum going in a year</t>
        </is>
      </c>
      <c r="B8" s="10">
        <f>B7*B6</f>
        <v/>
      </c>
    </row>
    <row r="9">
      <c r="A9" s="4" t="inlineStr">
        <is>
          <t>of which employer</t>
        </is>
      </c>
      <c r="B9" s="10">
        <f>B7*B5</f>
        <v/>
      </c>
    </row>
    <row r="10">
      <c r="A10" s="4" t="inlineStr">
        <is>
          <t>of which you (including tax relief)</t>
        </is>
      </c>
      <c r="B10" s="10">
        <f>B8-B9</f>
        <v/>
      </c>
    </row>
    <row r="12">
      <c r="A12" s="3" t="inlineStr">
        <is>
          <t>Australia: super guarantee</t>
        </is>
      </c>
      <c r="B12" s="3" t="inlineStr">
        <is>
          <t>Value</t>
        </is>
      </c>
    </row>
    <row r="13">
      <c r="A13" s="4" t="inlineStr">
        <is>
          <t>Your yearly qualifying earnings (AUD)</t>
        </is>
      </c>
      <c r="B13" s="11" t="n">
        <v>60000</v>
      </c>
    </row>
    <row r="14">
      <c r="A14" s="4" t="inlineStr">
        <is>
          <t>Super guarantee rate (1 July 2026 to 30 June 2027)</t>
        </is>
      </c>
      <c r="B14" s="7" t="n">
        <v>0.12</v>
      </c>
    </row>
    <row r="15">
      <c r="A15" s="4" t="inlineStr">
        <is>
          <t>Employer super a year</t>
        </is>
      </c>
      <c r="B15" s="8">
        <f>B13*B14</f>
        <v/>
      </c>
    </row>
    <row r="17">
      <c r="A17" s="2" t="inlineStr">
        <is>
          <t>Sources (read 24 Oct 2026): GOV.UK Workplace pensions (what you, your employer and the government pay); ATO super guarantee percentage; Moneysmart Superannuation. Limits change: check each year. Aisha (UK) and Tom (AU) samples are fictional.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44" customWidth="1" min="1" max="1"/>
    <col width="18" customWidth="1" min="2" max="2"/>
  </cols>
  <sheetData>
    <row r="1">
      <c r="A1" s="3" t="inlineStr">
        <is>
          <t>Input</t>
        </is>
      </c>
      <c r="B1" s="3" t="inlineStr">
        <is>
          <t>Value</t>
        </is>
      </c>
    </row>
    <row r="2">
      <c r="A2" s="4" t="inlineStr">
        <is>
          <t>Amount saved each year</t>
        </is>
      </c>
      <c r="B2" s="5" t="n">
        <v>3750</v>
      </c>
    </row>
    <row r="3">
      <c r="A3" s="4" t="inlineStr">
        <is>
          <t>Assumed yearly return before fees</t>
        </is>
      </c>
      <c r="B3" s="12" t="n">
        <v>0.05</v>
      </c>
    </row>
    <row r="4">
      <c r="A4" s="4" t="inlineStr">
        <is>
          <t>Fee A (yearly %)</t>
        </is>
      </c>
      <c r="B4" s="12" t="n">
        <v>0.0025</v>
      </c>
    </row>
    <row r="5">
      <c r="A5" s="4" t="inlineStr">
        <is>
          <t>Fee B (yearly %)</t>
        </is>
      </c>
      <c r="B5" s="12" t="n">
        <v>0.01</v>
      </c>
    </row>
    <row r="6">
      <c r="A6" s="4" t="inlineStr">
        <is>
          <t>Start age (now)</t>
        </is>
      </c>
      <c r="B6" s="13" t="n">
        <v>35</v>
      </c>
    </row>
    <row r="7">
      <c r="A7" s="4" t="inlineStr">
        <is>
          <t>Start age (later)</t>
        </is>
      </c>
      <c r="B7" s="13" t="n">
        <v>40</v>
      </c>
    </row>
    <row r="8">
      <c r="A8" s="4" t="inlineStr">
        <is>
          <t>Retirement age</t>
        </is>
      </c>
      <c r="B8" s="13" t="n">
        <v>65</v>
      </c>
    </row>
    <row r="10">
      <c r="A10" s="3" t="inlineStr">
        <is>
          <t>Result (contributions at end of each year)</t>
        </is>
      </c>
      <c r="B10" s="3" t="inlineStr">
        <is>
          <t>Value</t>
        </is>
      </c>
    </row>
    <row r="11">
      <c r="A11" s="4" t="inlineStr">
        <is>
          <t>Start now, Fee A</t>
        </is>
      </c>
      <c r="B11" s="8">
        <f>B2*(((1+((1+B3)*(1-B4)-1))^(B8-B6)-1)/(((1+B3)*(1-B4)-1)))</f>
        <v/>
      </c>
    </row>
    <row r="12">
      <c r="A12" s="4" t="inlineStr">
        <is>
          <t>Start now, Fee B</t>
        </is>
      </c>
      <c r="B12" s="8">
        <f>B2*(((1+((1+B3)*(1-B5)-1))^(B8-B6)-1)/(((1+B3)*(1-B5)-1)))</f>
        <v/>
      </c>
    </row>
    <row r="13">
      <c r="A13" s="4" t="inlineStr">
        <is>
          <t>Start later, Fee A</t>
        </is>
      </c>
      <c r="B13" s="8">
        <f>B2*(((1+((1+B3)*(1-B4)-1))^(B8-B7)-1)/(((1+B3)*(1-B4)-1)))</f>
        <v/>
      </c>
    </row>
    <row r="14">
      <c r="A14" s="4" t="inlineStr">
        <is>
          <t>Start later, Fee B</t>
        </is>
      </c>
      <c r="B14" s="8">
        <f>B2*(((1+((1+B3)*(1-B5)-1))^(B8-B7)-1)/(((1+B3)*(1-B5)-1)))</f>
        <v/>
      </c>
    </row>
    <row r="15">
      <c r="A15" s="4" t="inlineStr">
        <is>
          <t>Cost of starting later (Fee A)</t>
        </is>
      </c>
      <c r="B15" s="14">
        <f>B11-B13</f>
        <v/>
      </c>
    </row>
    <row r="16">
      <c r="A16" s="4" t="inlineStr">
        <is>
          <t>Cost of Fee B instead of Fee A (start now)</t>
        </is>
      </c>
      <c r="B16" s="14">
        <f>B11-B12</f>
        <v/>
      </c>
    </row>
    <row r="17">
      <c r="A17" s="4" t="inlineStr">
        <is>
          <t>Fee on my own statement, and where I found it</t>
        </is>
      </c>
      <c r="B17" s="15" t="n"/>
    </row>
    <row r="19">
      <c r="A19" s="2" t="inlineStr">
        <is>
          <t>Lesson 5 checks: 3,750 a year for 30 years at 5% gives about 238,201 with a 0.25% fee and about 208,570 with 1% (fees approximated as a yearly reduction in return). 3,000 a year at 5% with no fee: 40 years = 362,399; 30 years = 199,317. Assumptions, not forecasts. Real returns vary and can be negative.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trainyourself.org</dc:creator>
  <dc:title xmlns:dc="http://purl.org/dc/elements/1.1/">Retirement savings workbook</dc:title>
  <dcterms:created xmlns:dcterms="http://purl.org/dc/terms/" xmlns:xsi="http://www.w3.org/2001/XMLSchema-instance" xsi:type="dcterms:W3CDTF">2026-10-24T09:00:00Z</dcterms:created>
  <dcterms:modified xmlns:dcterms="http://purl.org/dc/terms/" xmlns:xsi="http://www.w3.org/2001/XMLSchema-instance" xsi:type="dcterms:W3CDTF">2026-10-25T11:17:54Z</dcterms:modified>
</cp:coreProperties>
</file>