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pending" sheetId="2" state="visible" r:id="rId2"/>
    <sheet xmlns:r="http://schemas.openxmlformats.org/officeDocument/2006/relationships" name="Bill audit" sheetId="3" state="visible" r:id="rId3"/>
    <sheet xmlns:r="http://schemas.openxmlformats.org/officeDocument/2006/relationships" name="Savings plan" sheetId="4" state="visible" r:id="rId4"/>
    <sheet xmlns:r="http://schemas.openxmlformats.org/officeDocument/2006/relationships" name="Compound interest" sheetId="5" state="visible" r:id="rId5"/>
  </sheets>
  <definedNames/>
  <calcPr calcId="124519" fullCalcOnLoad="1"/>
</workbook>
</file>

<file path=xl/styles.xml><?xml version="1.0" encoding="utf-8"?>
<styleSheet xmlns="http://schemas.openxmlformats.org/spreadsheetml/2006/main">
  <numFmts count="2">
    <numFmt numFmtId="164" formatCode="$#,##0.00"/>
    <numFmt numFmtId="165" formatCode="0.00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164" fontId="3" fillId="0" borderId="1" applyAlignment="1" pivotButton="0" quotePrefix="0" xfId="0">
      <alignment vertical="top" wrapText="1"/>
    </xf>
    <xf numFmtId="1" fontId="0" fillId="3" borderId="1" applyAlignment="1" pivotButton="0" quotePrefix="0" xfId="0">
      <alignment vertical="top" wrapText="1"/>
    </xf>
    <xf numFmtId="10" fontId="0" fillId="3" borderId="1" applyAlignment="1" pivotButton="0" quotePrefix="0" xfId="0">
      <alignment vertical="top" wrapText="1"/>
    </xf>
    <xf numFmtId="165" fontId="0" fillId="0" borderId="1" applyAlignment="1" pivotButton="0" quotePrefix="0" xfId="0">
      <alignment vertical="top" wrapText="1"/>
    </xf>
    <xf numFmtId="1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Savings workbook: bill audit, emergency fund and compound interest</t>
        </is>
      </c>
    </row>
    <row r="2">
      <c r="A2" s="2" t="inlineStr">
        <is>
          <t>From the course How to save money (trainyourself.org/finance/money-admin/how-to-save-money/)</t>
        </is>
      </c>
    </row>
    <row r="3">
      <c r="A3" s="2" t="inlineStr"/>
    </row>
    <row r="4">
      <c r="A4" s="2" t="inlineStr">
        <is>
          <t>Spending (lesson 1): sort a month into fixed, flexible and occasional costs.</t>
        </is>
      </c>
    </row>
    <row r="5">
      <c r="A5" s="2" t="inlineStr">
        <is>
          <t>Bill audit (lesson 2 exercise): one row per regular bill, the action and the official tool. Totals your yearly saving.</t>
        </is>
      </c>
    </row>
    <row r="6">
      <c r="A6" s="2" t="inlineStr">
        <is>
          <t>Savings plan (lesson 5 exercise): emergency fund target, monthly saving and a real APY/AER. Shows the month each milestone is reached and the interest earned.</t>
        </is>
      </c>
    </row>
    <row r="7">
      <c r="A7" s="2" t="inlineStr">
        <is>
          <t>Compound interest (lesson 5): simple vs compound, compounding frequency, and regular saving over time.</t>
        </is>
      </c>
    </row>
    <row r="8">
      <c r="A8" s="2" t="inlineStr">
        <is>
          <t>Official comparison tools named in the course: Energy Made Easy and Victorian Energy Compare (Australia); Ofgem guidance on switching (UK); your state utility commission and LIHEAP (US).</t>
        </is>
      </c>
    </row>
    <row r="9">
      <c r="A9" s="2" t="inlineStr">
        <is>
          <t>Sample figures are fictional, in USD. No providers are named or recommended.</t>
        </is>
      </c>
    </row>
    <row r="10">
      <c r="A10" s="2" t="inlineStr"/>
    </row>
    <row r="11">
      <c r="A11" s="2" t="inlineStr">
        <is>
          <t>Cells shaded light cyan are for your entries; other cells calculate.</t>
        </is>
      </c>
    </row>
    <row r="12">
      <c r="A12" s="2" t="inlineStr"/>
    </row>
    <row r="13">
      <c r="A13"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0" customWidth="1" min="1" max="1"/>
    <col width="36" customWidth="1" min="2" max="2"/>
    <col width="16" customWidth="1" min="3" max="3"/>
  </cols>
  <sheetData>
    <row r="1">
      <c r="A1" s="3" t="inlineStr">
        <is>
          <t>Kind (Fixed / Flexible / Occasional)</t>
        </is>
      </c>
      <c r="B1" s="3" t="inlineStr">
        <is>
          <t>Item</t>
        </is>
      </c>
      <c r="C1" s="3" t="inlineStr">
        <is>
          <t>Monthly amount</t>
        </is>
      </c>
    </row>
    <row r="2">
      <c r="A2" s="4" t="inlineStr">
        <is>
          <t>Fixed</t>
        </is>
      </c>
      <c r="B2" s="4" t="inlineStr">
        <is>
          <t>Rent</t>
        </is>
      </c>
      <c r="C2" s="5" t="n">
        <v>1350</v>
      </c>
    </row>
    <row r="3">
      <c r="A3" s="4" t="inlineStr">
        <is>
          <t>Fixed</t>
        </is>
      </c>
      <c r="B3" s="4" t="inlineStr">
        <is>
          <t>Energy</t>
        </is>
      </c>
      <c r="C3" s="5" t="n">
        <v>140</v>
      </c>
    </row>
    <row r="4">
      <c r="A4" s="4" t="inlineStr">
        <is>
          <t>Fixed</t>
        </is>
      </c>
      <c r="B4" s="4" t="inlineStr">
        <is>
          <t>Phone</t>
        </is>
      </c>
      <c r="C4" s="5" t="n">
        <v>65</v>
      </c>
    </row>
    <row r="5">
      <c r="A5" s="4" t="inlineStr">
        <is>
          <t>Fixed</t>
        </is>
      </c>
      <c r="B5" s="4" t="inlineStr">
        <is>
          <t>Internet</t>
        </is>
      </c>
      <c r="C5" s="5" t="n">
        <v>70</v>
      </c>
    </row>
    <row r="6">
      <c r="A6" s="4" t="inlineStr">
        <is>
          <t>Fixed</t>
        </is>
      </c>
      <c r="B6" s="4" t="inlineStr">
        <is>
          <t>Car insurance</t>
        </is>
      </c>
      <c r="C6" s="5" t="n">
        <v>110</v>
      </c>
    </row>
    <row r="7">
      <c r="A7" s="4" t="inlineStr">
        <is>
          <t>Fixed</t>
        </is>
      </c>
      <c r="B7" s="4" t="inlineStr">
        <is>
          <t>Streaming</t>
        </is>
      </c>
      <c r="C7" s="5" t="n">
        <v>45</v>
      </c>
    </row>
    <row r="8">
      <c r="A8" s="4" t="inlineStr">
        <is>
          <t>Flexible</t>
        </is>
      </c>
      <c r="B8" s="4" t="inlineStr">
        <is>
          <t>Groceries</t>
        </is>
      </c>
      <c r="C8" s="5" t="n">
        <v>520</v>
      </c>
    </row>
    <row r="9">
      <c r="A9" s="4" t="inlineStr">
        <is>
          <t>Flexible</t>
        </is>
      </c>
      <c r="B9" s="4" t="inlineStr">
        <is>
          <t>Eating out</t>
        </is>
      </c>
      <c r="C9" s="5" t="n">
        <v>260</v>
      </c>
    </row>
    <row r="10">
      <c r="A10" s="4" t="inlineStr">
        <is>
          <t>Flexible</t>
        </is>
      </c>
      <c r="B10" s="4" t="inlineStr">
        <is>
          <t>Fuel</t>
        </is>
      </c>
      <c r="C10" s="5" t="n">
        <v>180</v>
      </c>
    </row>
    <row r="11">
      <c r="A11" s="4" t="inlineStr">
        <is>
          <t>Flexible</t>
        </is>
      </c>
      <c r="B11" s="4" t="inlineStr">
        <is>
          <t>Other</t>
        </is>
      </c>
      <c r="C11" s="5" t="n">
        <v>200</v>
      </c>
    </row>
    <row r="12">
      <c r="A12" s="4" t="inlineStr">
        <is>
          <t>Occasional</t>
        </is>
      </c>
      <c r="B12" s="4" t="inlineStr">
        <is>
          <t>Yearly costs ÷ 12</t>
        </is>
      </c>
      <c r="C12" s="5" t="n">
        <v>100</v>
      </c>
    </row>
    <row r="13">
      <c r="A13" s="4" t="n"/>
      <c r="B13" s="4" t="n"/>
      <c r="C13" s="5" t="n"/>
    </row>
    <row r="14">
      <c r="A14" s="4" t="n"/>
      <c r="B14" s="4" t="n"/>
      <c r="C14" s="5" t="n"/>
    </row>
    <row r="15">
      <c r="A15" s="4" t="n"/>
      <c r="B15" s="4" t="n"/>
      <c r="C15" s="5" t="n"/>
    </row>
    <row r="16">
      <c r="A16" s="4" t="n"/>
      <c r="B16" s="4" t="n"/>
      <c r="C16" s="5" t="n"/>
    </row>
    <row r="17">
      <c r="A17" s="4" t="n"/>
      <c r="B17" s="4" t="n"/>
      <c r="C17" s="5" t="n"/>
    </row>
    <row r="18">
      <c r="A18" s="4" t="n"/>
      <c r="B18" s="4" t="n"/>
      <c r="C18" s="5" t="n"/>
    </row>
    <row r="19">
      <c r="A19" s="4" t="n"/>
      <c r="B19" s="4" t="n"/>
      <c r="C19" s="5" t="n"/>
    </row>
    <row r="20">
      <c r="A20" s="4" t="n"/>
      <c r="B20" s="4" t="n"/>
      <c r="C20" s="5" t="n"/>
    </row>
    <row r="21">
      <c r="A21" s="4" t="n"/>
      <c r="B21" s="4" t="n"/>
      <c r="C21" s="5" t="n"/>
    </row>
    <row r="22">
      <c r="A22" s="4" t="n"/>
      <c r="B22" s="4" t="n"/>
      <c r="C22" s="5" t="n"/>
    </row>
    <row r="23">
      <c r="A23" s="4" t="n"/>
      <c r="B23" s="4" t="n"/>
      <c r="C23" s="5" t="n"/>
    </row>
    <row r="24">
      <c r="A24" s="4" t="n"/>
      <c r="B24" s="4" t="n"/>
      <c r="C24" s="5" t="n"/>
    </row>
    <row r="25">
      <c r="A25" s="4" t="n"/>
      <c r="B25" s="4" t="n"/>
      <c r="C25" s="5" t="n"/>
    </row>
    <row r="26">
      <c r="A26" s="4" t="n"/>
      <c r="B26" s="4" t="n"/>
      <c r="C26" s="5" t="n"/>
    </row>
    <row r="27">
      <c r="A27" s="4" t="n"/>
      <c r="B27" s="4" t="n"/>
      <c r="C27" s="5" t="n"/>
    </row>
    <row r="28">
      <c r="A28" s="4" t="n"/>
      <c r="B28" s="4" t="n"/>
      <c r="C28" s="5" t="n"/>
    </row>
    <row r="29">
      <c r="A29" s="4" t="n"/>
      <c r="B29" s="4" t="n"/>
      <c r="C29" s="5" t="n"/>
    </row>
    <row r="30">
      <c r="A30" s="4" t="n"/>
      <c r="B30" s="4" t="n"/>
      <c r="C30" s="5" t="n"/>
    </row>
    <row r="31">
      <c r="A31" s="4" t="n"/>
      <c r="B31" s="4" t="n"/>
      <c r="C31" s="5" t="n"/>
    </row>
    <row r="34">
      <c r="B34" s="6" t="inlineStr">
        <is>
          <t>Total fixed</t>
        </is>
      </c>
      <c r="C34" s="7">
        <f>SUMIF(A2:A31,"Fixed",C2:C31)</f>
        <v/>
      </c>
    </row>
    <row r="35">
      <c r="B35" s="6" t="inlineStr">
        <is>
          <t>Total flexible</t>
        </is>
      </c>
      <c r="C35" s="7">
        <f>SUMIF(A2:A31,"Flexible",C2:C31)</f>
        <v/>
      </c>
    </row>
    <row r="36">
      <c r="B36" s="6" t="inlineStr">
        <is>
          <t>Total occasional</t>
        </is>
      </c>
      <c r="C36" s="7">
        <f>SUMIF(A2:A31,"Occasional",C2:C31)</f>
        <v/>
      </c>
    </row>
    <row r="37">
      <c r="B37" s="6" t="inlineStr">
        <is>
          <t>Total</t>
        </is>
      </c>
      <c r="C37" s="8">
        <f>SUM(C34:C36)</f>
        <v/>
      </c>
    </row>
    <row r="38">
      <c r="B38" s="6" t="inlineStr">
        <is>
          <t>Take-home pay a month</t>
        </is>
      </c>
      <c r="C38" s="5" t="n">
        <v>3300</v>
      </c>
    </row>
    <row r="39">
      <c r="B39" s="6" t="inlineStr">
        <is>
          <t>Left over</t>
        </is>
      </c>
      <c r="C39" s="8">
        <f>C38-C37</f>
        <v/>
      </c>
    </row>
  </sheetData>
  <dataValidations count="1">
    <dataValidation sqref="A2 A3 A4 A5 A6 A7 A8 A9 A10 A11 A12 A13 A14 A15 A16 A17 A18 A19 A20 A21 A22 A23 A24 A25 A26 A27 A28 A29 A30 A31" showDropDown="0" showInputMessage="0" showErrorMessage="0" allowBlank="1" type="list">
      <formula1>"Fixed,Flexible,Occasional"</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18" customWidth="1" min="1" max="1"/>
    <col width="12" customWidth="1" min="2" max="2"/>
    <col width="14" customWidth="1" min="3" max="3"/>
    <col width="30" customWidth="1" min="4" max="4"/>
    <col width="34" customWidth="1" min="5" max="5"/>
    <col width="12" customWidth="1" min="6" max="6"/>
    <col width="14" customWidth="1" min="7" max="7"/>
    <col width="18" customWidth="1" min="8" max="8"/>
  </cols>
  <sheetData>
    <row r="1">
      <c r="A1" s="3" t="inlineStr">
        <is>
          <t>Bill</t>
        </is>
      </c>
      <c r="B1" s="3" t="inlineStr">
        <is>
          <t>Cost now</t>
        </is>
      </c>
      <c r="C1" s="3" t="inlineStr">
        <is>
          <t>Per (month/year)</t>
        </is>
      </c>
      <c r="D1" s="3" t="inlineStr">
        <is>
          <t>Action (compare / switch / ask / cancel)</t>
        </is>
      </c>
      <c r="E1" s="3" t="inlineStr">
        <is>
          <t>Official tool or route</t>
        </is>
      </c>
      <c r="F1" s="3" t="inlineStr">
        <is>
          <t>New cost</t>
        </is>
      </c>
      <c r="G1" s="3" t="inlineStr">
        <is>
          <t>Saved a year</t>
        </is>
      </c>
      <c r="H1" s="3" t="inlineStr">
        <is>
          <t>Cover still OK? (insurance)</t>
        </is>
      </c>
    </row>
    <row r="2">
      <c r="A2" s="4" t="inlineStr">
        <is>
          <t>Phone plan</t>
        </is>
      </c>
      <c r="B2" s="5" t="n">
        <v>65</v>
      </c>
      <c r="C2" s="4" t="inlineStr">
        <is>
          <t>month</t>
        </is>
      </c>
      <c r="D2" s="4" t="inlineStr">
        <is>
          <t>Switch to smaller data plan</t>
        </is>
      </c>
      <c r="E2" s="4" t="inlineStr">
        <is>
          <t>Compare plans</t>
        </is>
      </c>
      <c r="F2" s="5" t="n">
        <v>35</v>
      </c>
      <c r="G2" s="7">
        <f>IF(B2="","",(B2-F2)*IF(C2="month",12,1))</f>
        <v/>
      </c>
      <c r="H2" s="4" t="n"/>
    </row>
    <row r="3">
      <c r="A3" s="4" t="inlineStr">
        <is>
          <t>Energy</t>
        </is>
      </c>
      <c r="B3" s="5" t="n">
        <v>180</v>
      </c>
      <c r="C3" s="4" t="inlineStr">
        <is>
          <t>month</t>
        </is>
      </c>
      <c r="D3" s="4" t="inlineStr">
        <is>
          <t>Switch tariff</t>
        </is>
      </c>
      <c r="E3" s="4" t="inlineStr">
        <is>
          <t>Government comparison tool</t>
        </is>
      </c>
      <c r="F3" s="5" t="n">
        <v>140</v>
      </c>
      <c r="G3" s="7">
        <f>IF(B3="","",(B3-F3)*IF(C3="month",12,1))</f>
        <v/>
      </c>
      <c r="H3" s="4" t="n"/>
    </row>
    <row r="4">
      <c r="A4" s="4" t="inlineStr">
        <is>
          <t>Streaming</t>
        </is>
      </c>
      <c r="B4" s="5" t="n">
        <v>45</v>
      </c>
      <c r="C4" s="4" t="inlineStr">
        <is>
          <t>month</t>
        </is>
      </c>
      <c r="D4" s="4" t="inlineStr">
        <is>
          <t>Cancel two</t>
        </is>
      </c>
      <c r="E4" s="4" t="inlineStr">
        <is>
          <t>-</t>
        </is>
      </c>
      <c r="F4" s="5" t="n">
        <v>15</v>
      </c>
      <c r="G4" s="7">
        <f>IF(B4="","",(B4-F4)*IF(C4="month",12,1))</f>
        <v/>
      </c>
      <c r="H4" s="4" t="n"/>
    </row>
    <row r="5">
      <c r="A5" s="4" t="inlineStr">
        <is>
          <t>Car insurance</t>
        </is>
      </c>
      <c r="B5" s="5" t="n">
        <v>1320</v>
      </c>
      <c r="C5" s="4" t="inlineStr">
        <is>
          <t>year</t>
        </is>
      </c>
      <c r="D5" s="4" t="inlineStr">
        <is>
          <t>Ask for a better price</t>
        </is>
      </c>
      <c r="E5" s="4" t="inlineStr">
        <is>
          <t>Same cover quotes</t>
        </is>
      </c>
      <c r="F5" s="5" t="n">
        <v>1150</v>
      </c>
      <c r="G5" s="7">
        <f>IF(B5="","",(B5-F5)*IF(C5="month",12,1))</f>
        <v/>
      </c>
      <c r="H5" s="4" t="n"/>
    </row>
    <row r="6">
      <c r="A6" s="4" t="n"/>
      <c r="B6" s="5" t="n"/>
      <c r="C6" s="4" t="n"/>
      <c r="D6" s="4" t="n"/>
      <c r="E6" s="4" t="n"/>
      <c r="F6" s="5" t="n"/>
      <c r="G6" s="7">
        <f>IF(B6="","",(B6-F6)*IF(C6="month",12,1))</f>
        <v/>
      </c>
      <c r="H6" s="4" t="n"/>
    </row>
    <row r="7">
      <c r="A7" s="4" t="n"/>
      <c r="B7" s="5" t="n"/>
      <c r="C7" s="4" t="n"/>
      <c r="D7" s="4" t="n"/>
      <c r="E7" s="4" t="n"/>
      <c r="F7" s="5" t="n"/>
      <c r="G7" s="7">
        <f>IF(B7="","",(B7-F7)*IF(C7="month",12,1))</f>
        <v/>
      </c>
      <c r="H7" s="4" t="n"/>
    </row>
    <row r="8">
      <c r="A8" s="4" t="n"/>
      <c r="B8" s="5" t="n"/>
      <c r="C8" s="4" t="n"/>
      <c r="D8" s="4" t="n"/>
      <c r="E8" s="4" t="n"/>
      <c r="F8" s="5" t="n"/>
      <c r="G8" s="7">
        <f>IF(B8="","",(B8-F8)*IF(C8="month",12,1))</f>
        <v/>
      </c>
      <c r="H8" s="4" t="n"/>
    </row>
    <row r="9">
      <c r="A9" s="4" t="n"/>
      <c r="B9" s="5" t="n"/>
      <c r="C9" s="4" t="n"/>
      <c r="D9" s="4" t="n"/>
      <c r="E9" s="4" t="n"/>
      <c r="F9" s="5" t="n"/>
      <c r="G9" s="7">
        <f>IF(B9="","",(B9-F9)*IF(C9="month",12,1))</f>
        <v/>
      </c>
      <c r="H9" s="4" t="n"/>
    </row>
    <row r="10">
      <c r="A10" s="4" t="n"/>
      <c r="B10" s="5" t="n"/>
      <c r="C10" s="4" t="n"/>
      <c r="D10" s="4" t="n"/>
      <c r="E10" s="4" t="n"/>
      <c r="F10" s="5" t="n"/>
      <c r="G10" s="7">
        <f>IF(B10="","",(B10-F10)*IF(C10="month",12,1))</f>
        <v/>
      </c>
      <c r="H10" s="4" t="n"/>
    </row>
    <row r="11">
      <c r="A11" s="4" t="n"/>
      <c r="B11" s="5" t="n"/>
      <c r="C11" s="4" t="n"/>
      <c r="D11" s="4" t="n"/>
      <c r="E11" s="4" t="n"/>
      <c r="F11" s="5" t="n"/>
      <c r="G11" s="7">
        <f>IF(B11="","",(B11-F11)*IF(C11="month",12,1))</f>
        <v/>
      </c>
      <c r="H11" s="4" t="n"/>
    </row>
    <row r="12">
      <c r="A12" s="4" t="n"/>
      <c r="B12" s="5" t="n"/>
      <c r="C12" s="4" t="n"/>
      <c r="D12" s="4" t="n"/>
      <c r="E12" s="4" t="n"/>
      <c r="F12" s="5" t="n"/>
      <c r="G12" s="7">
        <f>IF(B12="","",(B12-F12)*IF(C12="month",12,1))</f>
        <v/>
      </c>
      <c r="H12" s="4" t="n"/>
    </row>
    <row r="13">
      <c r="A13" s="4" t="n"/>
      <c r="B13" s="5" t="n"/>
      <c r="C13" s="4" t="n"/>
      <c r="D13" s="4" t="n"/>
      <c r="E13" s="4" t="n"/>
      <c r="F13" s="5" t="n"/>
      <c r="G13" s="7">
        <f>IF(B13="","",(B13-F13)*IF(C13="month",12,1))</f>
        <v/>
      </c>
      <c r="H13" s="4" t="n"/>
    </row>
    <row r="14">
      <c r="A14" s="4" t="n"/>
      <c r="B14" s="5" t="n"/>
      <c r="C14" s="4" t="n"/>
      <c r="D14" s="4" t="n"/>
      <c r="E14" s="4" t="n"/>
      <c r="F14" s="5" t="n"/>
      <c r="G14" s="7">
        <f>IF(B14="","",(B14-F14)*IF(C14="month",12,1))</f>
        <v/>
      </c>
      <c r="H14" s="4" t="n"/>
    </row>
    <row r="15">
      <c r="A15" s="4" t="n"/>
      <c r="B15" s="5" t="n"/>
      <c r="C15" s="4" t="n"/>
      <c r="D15" s="4" t="n"/>
      <c r="E15" s="4" t="n"/>
      <c r="F15" s="5" t="n"/>
      <c r="G15" s="7">
        <f>IF(B15="","",(B15-F15)*IF(C15="month",12,1))</f>
        <v/>
      </c>
      <c r="H15" s="4" t="n"/>
    </row>
    <row r="16">
      <c r="A16" s="4" t="n"/>
      <c r="B16" s="5" t="n"/>
      <c r="C16" s="4" t="n"/>
      <c r="D16" s="4" t="n"/>
      <c r="E16" s="4" t="n"/>
      <c r="F16" s="5" t="n"/>
      <c r="G16" s="7">
        <f>IF(B16="","",(B16-F16)*IF(C16="month",12,1))</f>
        <v/>
      </c>
      <c r="H16" s="4" t="n"/>
    </row>
    <row r="18">
      <c r="F18" s="6" t="inlineStr">
        <is>
          <t>Total</t>
        </is>
      </c>
      <c r="G18" s="8">
        <f>SUM(G2:G16)</f>
        <v/>
      </c>
    </row>
    <row r="19">
      <c r="F19" s="6" t="inlineStr">
        <is>
          <t>Per month</t>
        </is>
      </c>
      <c r="G19" s="7">
        <f>G18/12</f>
        <v/>
      </c>
    </row>
    <row r="20">
      <c r="A20" s="6" t="inlineStr">
        <is>
          <t>Repeat this audit on (date):</t>
        </is>
      </c>
      <c r="B20" s="4" t="n"/>
    </row>
  </sheetData>
  <dataValidations count="1">
    <dataValidation sqref="C2 C3 C4 C5 C6 C7 C8 C9 C10 C11 C12 C13 C14 C15 C16" showDropDown="0" showInputMessage="0" showErrorMessage="0" allowBlank="1" type="list">
      <formula1>"month,year"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4"/>
  <sheetViews>
    <sheetView workbookViewId="0">
      <selection activeCell="A1" sqref="A1"/>
    </sheetView>
  </sheetViews>
  <sheetFormatPr baseColWidth="8" defaultRowHeight="15"/>
  <cols>
    <col width="44" customWidth="1" min="1" max="1"/>
    <col width="16" customWidth="1" min="2" max="2"/>
  </cols>
  <sheetData>
    <row r="1">
      <c r="A1" s="3" t="inlineStr">
        <is>
          <t>Input</t>
        </is>
      </c>
      <c r="B1" s="3" t="inlineStr">
        <is>
          <t>Value</t>
        </is>
      </c>
    </row>
    <row r="2">
      <c r="A2" s="6" t="inlineStr">
        <is>
          <t>Essential costs a month</t>
        </is>
      </c>
      <c r="B2" s="5" t="n">
        <v>2400</v>
      </c>
    </row>
    <row r="3">
      <c r="A3" s="6" t="inlineStr">
        <is>
          <t>Months to cover</t>
        </is>
      </c>
      <c r="B3" s="9" t="n">
        <v>3</v>
      </c>
    </row>
    <row r="4">
      <c r="A4" s="6" t="inlineStr">
        <is>
          <t>Saving each month</t>
        </is>
      </c>
      <c r="B4" s="5" t="n">
        <v>300</v>
      </c>
    </row>
    <row r="5">
      <c r="A5" s="6" t="inlineStr">
        <is>
          <t>Rate (APY or AER from a real account page)</t>
        </is>
      </c>
      <c r="B5" s="10" t="n">
        <v>0.04</v>
      </c>
    </row>
    <row r="6">
      <c r="A6" s="6" t="inlineStr">
        <is>
          <t>Starting balance</t>
        </is>
      </c>
      <c r="B6" s="5" t="n">
        <v>0</v>
      </c>
    </row>
    <row r="7">
      <c r="A7" s="6" t="inlineStr">
        <is>
          <t>Target</t>
        </is>
      </c>
      <c r="B7" s="8">
        <f>B2*B3</f>
        <v/>
      </c>
    </row>
    <row r="8">
      <c r="A8" s="6" t="inlineStr">
        <is>
          <t>Monthly rate (from the yearly equivalent)</t>
        </is>
      </c>
      <c r="B8" s="11">
        <f>(1+B5)^(1/12)-1</f>
        <v/>
      </c>
    </row>
    <row r="9">
      <c r="A9" s="6" t="inlineStr">
        <is>
          <t>Month $1,000 is reached</t>
        </is>
      </c>
      <c r="B9" s="6">
        <f>IFERROR(MATCH(TRUE,INDEX(C15:C134&gt;=1000,0),0),"over 10 years")</f>
        <v/>
      </c>
    </row>
    <row r="10">
      <c r="A10" s="6" t="inlineStr">
        <is>
          <t>Month one month of costs is reached</t>
        </is>
      </c>
      <c r="B10" s="6">
        <f>IFERROR(MATCH(TRUE,INDEX(C15:C134&gt;=B2,0),0),"over 10 years")</f>
        <v/>
      </c>
    </row>
    <row r="11">
      <c r="A11" s="6" t="inlineStr">
        <is>
          <t>Month the target is reached</t>
        </is>
      </c>
      <c r="B11" s="6">
        <f>IFERROR(MATCH(TRUE,INDEX(C15:C134&gt;=B7,0),0),"over 10 years")</f>
        <v/>
      </c>
    </row>
    <row r="12">
      <c r="A12" s="6" t="inlineStr">
        <is>
          <t>Interest earned by then</t>
        </is>
      </c>
      <c r="B12" s="7">
        <f>IFERROR(INDEX(D15:D134,B11),"")</f>
        <v/>
      </c>
    </row>
    <row r="14">
      <c r="A14" s="3" t="inlineStr">
        <is>
          <t>Month</t>
        </is>
      </c>
      <c r="B14" s="3" t="inlineStr">
        <is>
          <t>Deposit</t>
        </is>
      </c>
      <c r="C14" s="3" t="inlineStr">
        <is>
          <t>Balance</t>
        </is>
      </c>
      <c r="D14" s="3" t="inlineStr">
        <is>
          <t>Interest so far</t>
        </is>
      </c>
    </row>
    <row r="15">
      <c r="A15" s="6" t="n">
        <v>1</v>
      </c>
      <c r="B15" s="7">
        <f>$B$4</f>
        <v/>
      </c>
      <c r="C15" s="7">
        <f>$B$6*(1+$B$8)+B15</f>
        <v/>
      </c>
      <c r="D15" s="7">
        <f>C15-$B$6-SUM($B$15:B15)</f>
        <v/>
      </c>
    </row>
    <row r="16">
      <c r="A16" s="6" t="n">
        <v>2</v>
      </c>
      <c r="B16" s="7">
        <f>$B$4</f>
        <v/>
      </c>
      <c r="C16" s="7">
        <f>C15*(1+$B$8)+B16</f>
        <v/>
      </c>
      <c r="D16" s="7">
        <f>C16-$B$6-SUM($B$15:B16)</f>
        <v/>
      </c>
    </row>
    <row r="17">
      <c r="A17" s="6" t="n">
        <v>3</v>
      </c>
      <c r="B17" s="7">
        <f>$B$4</f>
        <v/>
      </c>
      <c r="C17" s="7">
        <f>C16*(1+$B$8)+B17</f>
        <v/>
      </c>
      <c r="D17" s="7">
        <f>C17-$B$6-SUM($B$15:B17)</f>
        <v/>
      </c>
    </row>
    <row r="18">
      <c r="A18" s="6" t="n">
        <v>4</v>
      </c>
      <c r="B18" s="7">
        <f>$B$4</f>
        <v/>
      </c>
      <c r="C18" s="7">
        <f>C17*(1+$B$8)+B18</f>
        <v/>
      </c>
      <c r="D18" s="7">
        <f>C18-$B$6-SUM($B$15:B18)</f>
        <v/>
      </c>
    </row>
    <row r="19">
      <c r="A19" s="6" t="n">
        <v>5</v>
      </c>
      <c r="B19" s="7">
        <f>$B$4</f>
        <v/>
      </c>
      <c r="C19" s="7">
        <f>C18*(1+$B$8)+B19</f>
        <v/>
      </c>
      <c r="D19" s="7">
        <f>C19-$B$6-SUM($B$15:B19)</f>
        <v/>
      </c>
    </row>
    <row r="20">
      <c r="A20" s="6" t="n">
        <v>6</v>
      </c>
      <c r="B20" s="7">
        <f>$B$4</f>
        <v/>
      </c>
      <c r="C20" s="7">
        <f>C19*(1+$B$8)+B20</f>
        <v/>
      </c>
      <c r="D20" s="7">
        <f>C20-$B$6-SUM($B$15:B20)</f>
        <v/>
      </c>
    </row>
    <row r="21">
      <c r="A21" s="6" t="n">
        <v>7</v>
      </c>
      <c r="B21" s="7">
        <f>$B$4</f>
        <v/>
      </c>
      <c r="C21" s="7">
        <f>C20*(1+$B$8)+B21</f>
        <v/>
      </c>
      <c r="D21" s="7">
        <f>C21-$B$6-SUM($B$15:B21)</f>
        <v/>
      </c>
    </row>
    <row r="22">
      <c r="A22" s="6" t="n">
        <v>8</v>
      </c>
      <c r="B22" s="7">
        <f>$B$4</f>
        <v/>
      </c>
      <c r="C22" s="7">
        <f>C21*(1+$B$8)+B22</f>
        <v/>
      </c>
      <c r="D22" s="7">
        <f>C22-$B$6-SUM($B$15:B22)</f>
        <v/>
      </c>
    </row>
    <row r="23">
      <c r="A23" s="6" t="n">
        <v>9</v>
      </c>
      <c r="B23" s="7">
        <f>$B$4</f>
        <v/>
      </c>
      <c r="C23" s="7">
        <f>C22*(1+$B$8)+B23</f>
        <v/>
      </c>
      <c r="D23" s="7">
        <f>C23-$B$6-SUM($B$15:B23)</f>
        <v/>
      </c>
    </row>
    <row r="24">
      <c r="A24" s="6" t="n">
        <v>10</v>
      </c>
      <c r="B24" s="7">
        <f>$B$4</f>
        <v/>
      </c>
      <c r="C24" s="7">
        <f>C23*(1+$B$8)+B24</f>
        <v/>
      </c>
      <c r="D24" s="7">
        <f>C24-$B$6-SUM($B$15:B24)</f>
        <v/>
      </c>
    </row>
    <row r="25">
      <c r="A25" s="6" t="n">
        <v>11</v>
      </c>
      <c r="B25" s="7">
        <f>$B$4</f>
        <v/>
      </c>
      <c r="C25" s="7">
        <f>C24*(1+$B$8)+B25</f>
        <v/>
      </c>
      <c r="D25" s="7">
        <f>C25-$B$6-SUM($B$15:B25)</f>
        <v/>
      </c>
    </row>
    <row r="26">
      <c r="A26" s="6" t="n">
        <v>12</v>
      </c>
      <c r="B26" s="7">
        <f>$B$4</f>
        <v/>
      </c>
      <c r="C26" s="7">
        <f>C25*(1+$B$8)+B26</f>
        <v/>
      </c>
      <c r="D26" s="7">
        <f>C26-$B$6-SUM($B$15:B26)</f>
        <v/>
      </c>
    </row>
    <row r="27">
      <c r="A27" s="6" t="n">
        <v>13</v>
      </c>
      <c r="B27" s="7">
        <f>$B$4</f>
        <v/>
      </c>
      <c r="C27" s="7">
        <f>C26*(1+$B$8)+B27</f>
        <v/>
      </c>
      <c r="D27" s="7">
        <f>C27-$B$6-SUM($B$15:B27)</f>
        <v/>
      </c>
    </row>
    <row r="28">
      <c r="A28" s="6" t="n">
        <v>14</v>
      </c>
      <c r="B28" s="7">
        <f>$B$4</f>
        <v/>
      </c>
      <c r="C28" s="7">
        <f>C27*(1+$B$8)+B28</f>
        <v/>
      </c>
      <c r="D28" s="7">
        <f>C28-$B$6-SUM($B$15:B28)</f>
        <v/>
      </c>
    </row>
    <row r="29">
      <c r="A29" s="6" t="n">
        <v>15</v>
      </c>
      <c r="B29" s="7">
        <f>$B$4</f>
        <v/>
      </c>
      <c r="C29" s="7">
        <f>C28*(1+$B$8)+B29</f>
        <v/>
      </c>
      <c r="D29" s="7">
        <f>C29-$B$6-SUM($B$15:B29)</f>
        <v/>
      </c>
    </row>
    <row r="30">
      <c r="A30" s="6" t="n">
        <v>16</v>
      </c>
      <c r="B30" s="7">
        <f>$B$4</f>
        <v/>
      </c>
      <c r="C30" s="7">
        <f>C29*(1+$B$8)+B30</f>
        <v/>
      </c>
      <c r="D30" s="7">
        <f>C30-$B$6-SUM($B$15:B30)</f>
        <v/>
      </c>
    </row>
    <row r="31">
      <c r="A31" s="6" t="n">
        <v>17</v>
      </c>
      <c r="B31" s="7">
        <f>$B$4</f>
        <v/>
      </c>
      <c r="C31" s="7">
        <f>C30*(1+$B$8)+B31</f>
        <v/>
      </c>
      <c r="D31" s="7">
        <f>C31-$B$6-SUM($B$15:B31)</f>
        <v/>
      </c>
    </row>
    <row r="32">
      <c r="A32" s="6" t="n">
        <v>18</v>
      </c>
      <c r="B32" s="7">
        <f>$B$4</f>
        <v/>
      </c>
      <c r="C32" s="7">
        <f>C31*(1+$B$8)+B32</f>
        <v/>
      </c>
      <c r="D32" s="7">
        <f>C32-$B$6-SUM($B$15:B32)</f>
        <v/>
      </c>
    </row>
    <row r="33">
      <c r="A33" s="6" t="n">
        <v>19</v>
      </c>
      <c r="B33" s="7">
        <f>$B$4</f>
        <v/>
      </c>
      <c r="C33" s="7">
        <f>C32*(1+$B$8)+B33</f>
        <v/>
      </c>
      <c r="D33" s="7">
        <f>C33-$B$6-SUM($B$15:B33)</f>
        <v/>
      </c>
    </row>
    <row r="34">
      <c r="A34" s="6" t="n">
        <v>20</v>
      </c>
      <c r="B34" s="7">
        <f>$B$4</f>
        <v/>
      </c>
      <c r="C34" s="7">
        <f>C33*(1+$B$8)+B34</f>
        <v/>
      </c>
      <c r="D34" s="7">
        <f>C34-$B$6-SUM($B$15:B34)</f>
        <v/>
      </c>
    </row>
    <row r="35">
      <c r="A35" s="6" t="n">
        <v>21</v>
      </c>
      <c r="B35" s="7">
        <f>$B$4</f>
        <v/>
      </c>
      <c r="C35" s="7">
        <f>C34*(1+$B$8)+B35</f>
        <v/>
      </c>
      <c r="D35" s="7">
        <f>C35-$B$6-SUM($B$15:B35)</f>
        <v/>
      </c>
    </row>
    <row r="36">
      <c r="A36" s="6" t="n">
        <v>22</v>
      </c>
      <c r="B36" s="7">
        <f>$B$4</f>
        <v/>
      </c>
      <c r="C36" s="7">
        <f>C35*(1+$B$8)+B36</f>
        <v/>
      </c>
      <c r="D36" s="7">
        <f>C36-$B$6-SUM($B$15:B36)</f>
        <v/>
      </c>
    </row>
    <row r="37">
      <c r="A37" s="6" t="n">
        <v>23</v>
      </c>
      <c r="B37" s="7">
        <f>$B$4</f>
        <v/>
      </c>
      <c r="C37" s="7">
        <f>C36*(1+$B$8)+B37</f>
        <v/>
      </c>
      <c r="D37" s="7">
        <f>C37-$B$6-SUM($B$15:B37)</f>
        <v/>
      </c>
    </row>
    <row r="38">
      <c r="A38" s="6" t="n">
        <v>24</v>
      </c>
      <c r="B38" s="7">
        <f>$B$4</f>
        <v/>
      </c>
      <c r="C38" s="7">
        <f>C37*(1+$B$8)+B38</f>
        <v/>
      </c>
      <c r="D38" s="7">
        <f>C38-$B$6-SUM($B$15:B38)</f>
        <v/>
      </c>
    </row>
    <row r="39">
      <c r="A39" s="6" t="n">
        <v>25</v>
      </c>
      <c r="B39" s="7">
        <f>$B$4</f>
        <v/>
      </c>
      <c r="C39" s="7">
        <f>C38*(1+$B$8)+B39</f>
        <v/>
      </c>
      <c r="D39" s="7">
        <f>C39-$B$6-SUM($B$15:B39)</f>
        <v/>
      </c>
    </row>
    <row r="40">
      <c r="A40" s="6" t="n">
        <v>26</v>
      </c>
      <c r="B40" s="7">
        <f>$B$4</f>
        <v/>
      </c>
      <c r="C40" s="7">
        <f>C39*(1+$B$8)+B40</f>
        <v/>
      </c>
      <c r="D40" s="7">
        <f>C40-$B$6-SUM($B$15:B40)</f>
        <v/>
      </c>
    </row>
    <row r="41">
      <c r="A41" s="6" t="n">
        <v>27</v>
      </c>
      <c r="B41" s="7">
        <f>$B$4</f>
        <v/>
      </c>
      <c r="C41" s="7">
        <f>C40*(1+$B$8)+B41</f>
        <v/>
      </c>
      <c r="D41" s="7">
        <f>C41-$B$6-SUM($B$15:B41)</f>
        <v/>
      </c>
    </row>
    <row r="42">
      <c r="A42" s="6" t="n">
        <v>28</v>
      </c>
      <c r="B42" s="7">
        <f>$B$4</f>
        <v/>
      </c>
      <c r="C42" s="7">
        <f>C41*(1+$B$8)+B42</f>
        <v/>
      </c>
      <c r="D42" s="7">
        <f>C42-$B$6-SUM($B$15:B42)</f>
        <v/>
      </c>
    </row>
    <row r="43">
      <c r="A43" s="6" t="n">
        <v>29</v>
      </c>
      <c r="B43" s="7">
        <f>$B$4</f>
        <v/>
      </c>
      <c r="C43" s="7">
        <f>C42*(1+$B$8)+B43</f>
        <v/>
      </c>
      <c r="D43" s="7">
        <f>C43-$B$6-SUM($B$15:B43)</f>
        <v/>
      </c>
    </row>
    <row r="44">
      <c r="A44" s="6" t="n">
        <v>30</v>
      </c>
      <c r="B44" s="7">
        <f>$B$4</f>
        <v/>
      </c>
      <c r="C44" s="7">
        <f>C43*(1+$B$8)+B44</f>
        <v/>
      </c>
      <c r="D44" s="7">
        <f>C44-$B$6-SUM($B$15:B44)</f>
        <v/>
      </c>
    </row>
    <row r="45">
      <c r="A45" s="6" t="n">
        <v>31</v>
      </c>
      <c r="B45" s="7">
        <f>$B$4</f>
        <v/>
      </c>
      <c r="C45" s="7">
        <f>C44*(1+$B$8)+B45</f>
        <v/>
      </c>
      <c r="D45" s="7">
        <f>C45-$B$6-SUM($B$15:B45)</f>
        <v/>
      </c>
    </row>
    <row r="46">
      <c r="A46" s="6" t="n">
        <v>32</v>
      </c>
      <c r="B46" s="7">
        <f>$B$4</f>
        <v/>
      </c>
      <c r="C46" s="7">
        <f>C45*(1+$B$8)+B46</f>
        <v/>
      </c>
      <c r="D46" s="7">
        <f>C46-$B$6-SUM($B$15:B46)</f>
        <v/>
      </c>
    </row>
    <row r="47">
      <c r="A47" s="6" t="n">
        <v>33</v>
      </c>
      <c r="B47" s="7">
        <f>$B$4</f>
        <v/>
      </c>
      <c r="C47" s="7">
        <f>C46*(1+$B$8)+B47</f>
        <v/>
      </c>
      <c r="D47" s="7">
        <f>C47-$B$6-SUM($B$15:B47)</f>
        <v/>
      </c>
    </row>
    <row r="48">
      <c r="A48" s="6" t="n">
        <v>34</v>
      </c>
      <c r="B48" s="7">
        <f>$B$4</f>
        <v/>
      </c>
      <c r="C48" s="7">
        <f>C47*(1+$B$8)+B48</f>
        <v/>
      </c>
      <c r="D48" s="7">
        <f>C48-$B$6-SUM($B$15:B48)</f>
        <v/>
      </c>
    </row>
    <row r="49">
      <c r="A49" s="6" t="n">
        <v>35</v>
      </c>
      <c r="B49" s="7">
        <f>$B$4</f>
        <v/>
      </c>
      <c r="C49" s="7">
        <f>C48*(1+$B$8)+B49</f>
        <v/>
      </c>
      <c r="D49" s="7">
        <f>C49-$B$6-SUM($B$15:B49)</f>
        <v/>
      </c>
    </row>
    <row r="50">
      <c r="A50" s="6" t="n">
        <v>36</v>
      </c>
      <c r="B50" s="7">
        <f>$B$4</f>
        <v/>
      </c>
      <c r="C50" s="7">
        <f>C49*(1+$B$8)+B50</f>
        <v/>
      </c>
      <c r="D50" s="7">
        <f>C50-$B$6-SUM($B$15:B50)</f>
        <v/>
      </c>
    </row>
    <row r="51">
      <c r="A51" s="6" t="n">
        <v>37</v>
      </c>
      <c r="B51" s="7">
        <f>$B$4</f>
        <v/>
      </c>
      <c r="C51" s="7">
        <f>C50*(1+$B$8)+B51</f>
        <v/>
      </c>
      <c r="D51" s="7">
        <f>C51-$B$6-SUM($B$15:B51)</f>
        <v/>
      </c>
    </row>
    <row r="52">
      <c r="A52" s="6" t="n">
        <v>38</v>
      </c>
      <c r="B52" s="7">
        <f>$B$4</f>
        <v/>
      </c>
      <c r="C52" s="7">
        <f>C51*(1+$B$8)+B52</f>
        <v/>
      </c>
      <c r="D52" s="7">
        <f>C52-$B$6-SUM($B$15:B52)</f>
        <v/>
      </c>
    </row>
    <row r="53">
      <c r="A53" s="6" t="n">
        <v>39</v>
      </c>
      <c r="B53" s="7">
        <f>$B$4</f>
        <v/>
      </c>
      <c r="C53" s="7">
        <f>C52*(1+$B$8)+B53</f>
        <v/>
      </c>
      <c r="D53" s="7">
        <f>C53-$B$6-SUM($B$15:B53)</f>
        <v/>
      </c>
    </row>
    <row r="54">
      <c r="A54" s="6" t="n">
        <v>40</v>
      </c>
      <c r="B54" s="7">
        <f>$B$4</f>
        <v/>
      </c>
      <c r="C54" s="7">
        <f>C53*(1+$B$8)+B54</f>
        <v/>
      </c>
      <c r="D54" s="7">
        <f>C54-$B$6-SUM($B$15:B54)</f>
        <v/>
      </c>
    </row>
    <row r="55">
      <c r="A55" s="6" t="n">
        <v>41</v>
      </c>
      <c r="B55" s="7">
        <f>$B$4</f>
        <v/>
      </c>
      <c r="C55" s="7">
        <f>C54*(1+$B$8)+B55</f>
        <v/>
      </c>
      <c r="D55" s="7">
        <f>C55-$B$6-SUM($B$15:B55)</f>
        <v/>
      </c>
    </row>
    <row r="56">
      <c r="A56" s="6" t="n">
        <v>42</v>
      </c>
      <c r="B56" s="7">
        <f>$B$4</f>
        <v/>
      </c>
      <c r="C56" s="7">
        <f>C55*(1+$B$8)+B56</f>
        <v/>
      </c>
      <c r="D56" s="7">
        <f>C56-$B$6-SUM($B$15:B56)</f>
        <v/>
      </c>
    </row>
    <row r="57">
      <c r="A57" s="6" t="n">
        <v>43</v>
      </c>
      <c r="B57" s="7">
        <f>$B$4</f>
        <v/>
      </c>
      <c r="C57" s="7">
        <f>C56*(1+$B$8)+B57</f>
        <v/>
      </c>
      <c r="D57" s="7">
        <f>C57-$B$6-SUM($B$15:B57)</f>
        <v/>
      </c>
    </row>
    <row r="58">
      <c r="A58" s="6" t="n">
        <v>44</v>
      </c>
      <c r="B58" s="7">
        <f>$B$4</f>
        <v/>
      </c>
      <c r="C58" s="7">
        <f>C57*(1+$B$8)+B58</f>
        <v/>
      </c>
      <c r="D58" s="7">
        <f>C58-$B$6-SUM($B$15:B58)</f>
        <v/>
      </c>
    </row>
    <row r="59">
      <c r="A59" s="6" t="n">
        <v>45</v>
      </c>
      <c r="B59" s="7">
        <f>$B$4</f>
        <v/>
      </c>
      <c r="C59" s="7">
        <f>C58*(1+$B$8)+B59</f>
        <v/>
      </c>
      <c r="D59" s="7">
        <f>C59-$B$6-SUM($B$15:B59)</f>
        <v/>
      </c>
    </row>
    <row r="60">
      <c r="A60" s="6" t="n">
        <v>46</v>
      </c>
      <c r="B60" s="7">
        <f>$B$4</f>
        <v/>
      </c>
      <c r="C60" s="7">
        <f>C59*(1+$B$8)+B60</f>
        <v/>
      </c>
      <c r="D60" s="7">
        <f>C60-$B$6-SUM($B$15:B60)</f>
        <v/>
      </c>
    </row>
    <row r="61">
      <c r="A61" s="6" t="n">
        <v>47</v>
      </c>
      <c r="B61" s="7">
        <f>$B$4</f>
        <v/>
      </c>
      <c r="C61" s="7">
        <f>C60*(1+$B$8)+B61</f>
        <v/>
      </c>
      <c r="D61" s="7">
        <f>C61-$B$6-SUM($B$15:B61)</f>
        <v/>
      </c>
    </row>
    <row r="62">
      <c r="A62" s="6" t="n">
        <v>48</v>
      </c>
      <c r="B62" s="7">
        <f>$B$4</f>
        <v/>
      </c>
      <c r="C62" s="7">
        <f>C61*(1+$B$8)+B62</f>
        <v/>
      </c>
      <c r="D62" s="7">
        <f>C62-$B$6-SUM($B$15:B62)</f>
        <v/>
      </c>
    </row>
    <row r="63">
      <c r="A63" s="6" t="n">
        <v>49</v>
      </c>
      <c r="B63" s="7">
        <f>$B$4</f>
        <v/>
      </c>
      <c r="C63" s="7">
        <f>C62*(1+$B$8)+B63</f>
        <v/>
      </c>
      <c r="D63" s="7">
        <f>C63-$B$6-SUM($B$15:B63)</f>
        <v/>
      </c>
    </row>
    <row r="64">
      <c r="A64" s="6" t="n">
        <v>50</v>
      </c>
      <c r="B64" s="7">
        <f>$B$4</f>
        <v/>
      </c>
      <c r="C64" s="7">
        <f>C63*(1+$B$8)+B64</f>
        <v/>
      </c>
      <c r="D64" s="7">
        <f>C64-$B$6-SUM($B$15:B64)</f>
        <v/>
      </c>
    </row>
    <row r="65">
      <c r="A65" s="6" t="n">
        <v>51</v>
      </c>
      <c r="B65" s="7">
        <f>$B$4</f>
        <v/>
      </c>
      <c r="C65" s="7">
        <f>C64*(1+$B$8)+B65</f>
        <v/>
      </c>
      <c r="D65" s="7">
        <f>C65-$B$6-SUM($B$15:B65)</f>
        <v/>
      </c>
    </row>
    <row r="66">
      <c r="A66" s="6" t="n">
        <v>52</v>
      </c>
      <c r="B66" s="7">
        <f>$B$4</f>
        <v/>
      </c>
      <c r="C66" s="7">
        <f>C65*(1+$B$8)+B66</f>
        <v/>
      </c>
      <c r="D66" s="7">
        <f>C66-$B$6-SUM($B$15:B66)</f>
        <v/>
      </c>
    </row>
    <row r="67">
      <c r="A67" s="6" t="n">
        <v>53</v>
      </c>
      <c r="B67" s="7">
        <f>$B$4</f>
        <v/>
      </c>
      <c r="C67" s="7">
        <f>C66*(1+$B$8)+B67</f>
        <v/>
      </c>
      <c r="D67" s="7">
        <f>C67-$B$6-SUM($B$15:B67)</f>
        <v/>
      </c>
    </row>
    <row r="68">
      <c r="A68" s="6" t="n">
        <v>54</v>
      </c>
      <c r="B68" s="7">
        <f>$B$4</f>
        <v/>
      </c>
      <c r="C68" s="7">
        <f>C67*(1+$B$8)+B68</f>
        <v/>
      </c>
      <c r="D68" s="7">
        <f>C68-$B$6-SUM($B$15:B68)</f>
        <v/>
      </c>
    </row>
    <row r="69">
      <c r="A69" s="6" t="n">
        <v>55</v>
      </c>
      <c r="B69" s="7">
        <f>$B$4</f>
        <v/>
      </c>
      <c r="C69" s="7">
        <f>C68*(1+$B$8)+B69</f>
        <v/>
      </c>
      <c r="D69" s="7">
        <f>C69-$B$6-SUM($B$15:B69)</f>
        <v/>
      </c>
    </row>
    <row r="70">
      <c r="A70" s="6" t="n">
        <v>56</v>
      </c>
      <c r="B70" s="7">
        <f>$B$4</f>
        <v/>
      </c>
      <c r="C70" s="7">
        <f>C69*(1+$B$8)+B70</f>
        <v/>
      </c>
      <c r="D70" s="7">
        <f>C70-$B$6-SUM($B$15:B70)</f>
        <v/>
      </c>
    </row>
    <row r="71">
      <c r="A71" s="6" t="n">
        <v>57</v>
      </c>
      <c r="B71" s="7">
        <f>$B$4</f>
        <v/>
      </c>
      <c r="C71" s="7">
        <f>C70*(1+$B$8)+B71</f>
        <v/>
      </c>
      <c r="D71" s="7">
        <f>C71-$B$6-SUM($B$15:B71)</f>
        <v/>
      </c>
    </row>
    <row r="72">
      <c r="A72" s="6" t="n">
        <v>58</v>
      </c>
      <c r="B72" s="7">
        <f>$B$4</f>
        <v/>
      </c>
      <c r="C72" s="7">
        <f>C71*(1+$B$8)+B72</f>
        <v/>
      </c>
      <c r="D72" s="7">
        <f>C72-$B$6-SUM($B$15:B72)</f>
        <v/>
      </c>
    </row>
    <row r="73">
      <c r="A73" s="6" t="n">
        <v>59</v>
      </c>
      <c r="B73" s="7">
        <f>$B$4</f>
        <v/>
      </c>
      <c r="C73" s="7">
        <f>C72*(1+$B$8)+B73</f>
        <v/>
      </c>
      <c r="D73" s="7">
        <f>C73-$B$6-SUM($B$15:B73)</f>
        <v/>
      </c>
    </row>
    <row r="74">
      <c r="A74" s="6" t="n">
        <v>60</v>
      </c>
      <c r="B74" s="7">
        <f>$B$4</f>
        <v/>
      </c>
      <c r="C74" s="7">
        <f>C73*(1+$B$8)+B74</f>
        <v/>
      </c>
      <c r="D74" s="7">
        <f>C74-$B$6-SUM($B$15:B74)</f>
        <v/>
      </c>
    </row>
    <row r="75">
      <c r="A75" s="6" t="n">
        <v>61</v>
      </c>
      <c r="B75" s="7">
        <f>$B$4</f>
        <v/>
      </c>
      <c r="C75" s="7">
        <f>C74*(1+$B$8)+B75</f>
        <v/>
      </c>
      <c r="D75" s="7">
        <f>C75-$B$6-SUM($B$15:B75)</f>
        <v/>
      </c>
    </row>
    <row r="76">
      <c r="A76" s="6" t="n">
        <v>62</v>
      </c>
      <c r="B76" s="7">
        <f>$B$4</f>
        <v/>
      </c>
      <c r="C76" s="7">
        <f>C75*(1+$B$8)+B76</f>
        <v/>
      </c>
      <c r="D76" s="7">
        <f>C76-$B$6-SUM($B$15:B76)</f>
        <v/>
      </c>
    </row>
    <row r="77">
      <c r="A77" s="6" t="n">
        <v>63</v>
      </c>
      <c r="B77" s="7">
        <f>$B$4</f>
        <v/>
      </c>
      <c r="C77" s="7">
        <f>C76*(1+$B$8)+B77</f>
        <v/>
      </c>
      <c r="D77" s="7">
        <f>C77-$B$6-SUM($B$15:B77)</f>
        <v/>
      </c>
    </row>
    <row r="78">
      <c r="A78" s="6" t="n">
        <v>64</v>
      </c>
      <c r="B78" s="7">
        <f>$B$4</f>
        <v/>
      </c>
      <c r="C78" s="7">
        <f>C77*(1+$B$8)+B78</f>
        <v/>
      </c>
      <c r="D78" s="7">
        <f>C78-$B$6-SUM($B$15:B78)</f>
        <v/>
      </c>
    </row>
    <row r="79">
      <c r="A79" s="6" t="n">
        <v>65</v>
      </c>
      <c r="B79" s="7">
        <f>$B$4</f>
        <v/>
      </c>
      <c r="C79" s="7">
        <f>C78*(1+$B$8)+B79</f>
        <v/>
      </c>
      <c r="D79" s="7">
        <f>C79-$B$6-SUM($B$15:B79)</f>
        <v/>
      </c>
    </row>
    <row r="80">
      <c r="A80" s="6" t="n">
        <v>66</v>
      </c>
      <c r="B80" s="7">
        <f>$B$4</f>
        <v/>
      </c>
      <c r="C80" s="7">
        <f>C79*(1+$B$8)+B80</f>
        <v/>
      </c>
      <c r="D80" s="7">
        <f>C80-$B$6-SUM($B$15:B80)</f>
        <v/>
      </c>
    </row>
    <row r="81">
      <c r="A81" s="6" t="n">
        <v>67</v>
      </c>
      <c r="B81" s="7">
        <f>$B$4</f>
        <v/>
      </c>
      <c r="C81" s="7">
        <f>C80*(1+$B$8)+B81</f>
        <v/>
      </c>
      <c r="D81" s="7">
        <f>C81-$B$6-SUM($B$15:B81)</f>
        <v/>
      </c>
    </row>
    <row r="82">
      <c r="A82" s="6" t="n">
        <v>68</v>
      </c>
      <c r="B82" s="7">
        <f>$B$4</f>
        <v/>
      </c>
      <c r="C82" s="7">
        <f>C81*(1+$B$8)+B82</f>
        <v/>
      </c>
      <c r="D82" s="7">
        <f>C82-$B$6-SUM($B$15:B82)</f>
        <v/>
      </c>
    </row>
    <row r="83">
      <c r="A83" s="6" t="n">
        <v>69</v>
      </c>
      <c r="B83" s="7">
        <f>$B$4</f>
        <v/>
      </c>
      <c r="C83" s="7">
        <f>C82*(1+$B$8)+B83</f>
        <v/>
      </c>
      <c r="D83" s="7">
        <f>C83-$B$6-SUM($B$15:B83)</f>
        <v/>
      </c>
    </row>
    <row r="84">
      <c r="A84" s="6" t="n">
        <v>70</v>
      </c>
      <c r="B84" s="7">
        <f>$B$4</f>
        <v/>
      </c>
      <c r="C84" s="7">
        <f>C83*(1+$B$8)+B84</f>
        <v/>
      </c>
      <c r="D84" s="7">
        <f>C84-$B$6-SUM($B$15:B84)</f>
        <v/>
      </c>
    </row>
    <row r="85">
      <c r="A85" s="6" t="n">
        <v>71</v>
      </c>
      <c r="B85" s="7">
        <f>$B$4</f>
        <v/>
      </c>
      <c r="C85" s="7">
        <f>C84*(1+$B$8)+B85</f>
        <v/>
      </c>
      <c r="D85" s="7">
        <f>C85-$B$6-SUM($B$15:B85)</f>
        <v/>
      </c>
    </row>
    <row r="86">
      <c r="A86" s="6" t="n">
        <v>72</v>
      </c>
      <c r="B86" s="7">
        <f>$B$4</f>
        <v/>
      </c>
      <c r="C86" s="7">
        <f>C85*(1+$B$8)+B86</f>
        <v/>
      </c>
      <c r="D86" s="7">
        <f>C86-$B$6-SUM($B$15:B86)</f>
        <v/>
      </c>
    </row>
    <row r="87">
      <c r="A87" s="6" t="n">
        <v>73</v>
      </c>
      <c r="B87" s="7">
        <f>$B$4</f>
        <v/>
      </c>
      <c r="C87" s="7">
        <f>C86*(1+$B$8)+B87</f>
        <v/>
      </c>
      <c r="D87" s="7">
        <f>C87-$B$6-SUM($B$15:B87)</f>
        <v/>
      </c>
    </row>
    <row r="88">
      <c r="A88" s="6" t="n">
        <v>74</v>
      </c>
      <c r="B88" s="7">
        <f>$B$4</f>
        <v/>
      </c>
      <c r="C88" s="7">
        <f>C87*(1+$B$8)+B88</f>
        <v/>
      </c>
      <c r="D88" s="7">
        <f>C88-$B$6-SUM($B$15:B88)</f>
        <v/>
      </c>
    </row>
    <row r="89">
      <c r="A89" s="6" t="n">
        <v>75</v>
      </c>
      <c r="B89" s="7">
        <f>$B$4</f>
        <v/>
      </c>
      <c r="C89" s="7">
        <f>C88*(1+$B$8)+B89</f>
        <v/>
      </c>
      <c r="D89" s="7">
        <f>C89-$B$6-SUM($B$15:B89)</f>
        <v/>
      </c>
    </row>
    <row r="90">
      <c r="A90" s="6" t="n">
        <v>76</v>
      </c>
      <c r="B90" s="7">
        <f>$B$4</f>
        <v/>
      </c>
      <c r="C90" s="7">
        <f>C89*(1+$B$8)+B90</f>
        <v/>
      </c>
      <c r="D90" s="7">
        <f>C90-$B$6-SUM($B$15:B90)</f>
        <v/>
      </c>
    </row>
    <row r="91">
      <c r="A91" s="6" t="n">
        <v>77</v>
      </c>
      <c r="B91" s="7">
        <f>$B$4</f>
        <v/>
      </c>
      <c r="C91" s="7">
        <f>C90*(1+$B$8)+B91</f>
        <v/>
      </c>
      <c r="D91" s="7">
        <f>C91-$B$6-SUM($B$15:B91)</f>
        <v/>
      </c>
    </row>
    <row r="92">
      <c r="A92" s="6" t="n">
        <v>78</v>
      </c>
      <c r="B92" s="7">
        <f>$B$4</f>
        <v/>
      </c>
      <c r="C92" s="7">
        <f>C91*(1+$B$8)+B92</f>
        <v/>
      </c>
      <c r="D92" s="7">
        <f>C92-$B$6-SUM($B$15:B92)</f>
        <v/>
      </c>
    </row>
    <row r="93">
      <c r="A93" s="6" t="n">
        <v>79</v>
      </c>
      <c r="B93" s="7">
        <f>$B$4</f>
        <v/>
      </c>
      <c r="C93" s="7">
        <f>C92*(1+$B$8)+B93</f>
        <v/>
      </c>
      <c r="D93" s="7">
        <f>C93-$B$6-SUM($B$15:B93)</f>
        <v/>
      </c>
    </row>
    <row r="94">
      <c r="A94" s="6" t="n">
        <v>80</v>
      </c>
      <c r="B94" s="7">
        <f>$B$4</f>
        <v/>
      </c>
      <c r="C94" s="7">
        <f>C93*(1+$B$8)+B94</f>
        <v/>
      </c>
      <c r="D94" s="7">
        <f>C94-$B$6-SUM($B$15:B94)</f>
        <v/>
      </c>
    </row>
    <row r="95">
      <c r="A95" s="6" t="n">
        <v>81</v>
      </c>
      <c r="B95" s="7">
        <f>$B$4</f>
        <v/>
      </c>
      <c r="C95" s="7">
        <f>C94*(1+$B$8)+B95</f>
        <v/>
      </c>
      <c r="D95" s="7">
        <f>C95-$B$6-SUM($B$15:B95)</f>
        <v/>
      </c>
    </row>
    <row r="96">
      <c r="A96" s="6" t="n">
        <v>82</v>
      </c>
      <c r="B96" s="7">
        <f>$B$4</f>
        <v/>
      </c>
      <c r="C96" s="7">
        <f>C95*(1+$B$8)+B96</f>
        <v/>
      </c>
      <c r="D96" s="7">
        <f>C96-$B$6-SUM($B$15:B96)</f>
        <v/>
      </c>
    </row>
    <row r="97">
      <c r="A97" s="6" t="n">
        <v>83</v>
      </c>
      <c r="B97" s="7">
        <f>$B$4</f>
        <v/>
      </c>
      <c r="C97" s="7">
        <f>C96*(1+$B$8)+B97</f>
        <v/>
      </c>
      <c r="D97" s="7">
        <f>C97-$B$6-SUM($B$15:B97)</f>
        <v/>
      </c>
    </row>
    <row r="98">
      <c r="A98" s="6" t="n">
        <v>84</v>
      </c>
      <c r="B98" s="7">
        <f>$B$4</f>
        <v/>
      </c>
      <c r="C98" s="7">
        <f>C97*(1+$B$8)+B98</f>
        <v/>
      </c>
      <c r="D98" s="7">
        <f>C98-$B$6-SUM($B$15:B98)</f>
        <v/>
      </c>
    </row>
    <row r="99">
      <c r="A99" s="6" t="n">
        <v>85</v>
      </c>
      <c r="B99" s="7">
        <f>$B$4</f>
        <v/>
      </c>
      <c r="C99" s="7">
        <f>C98*(1+$B$8)+B99</f>
        <v/>
      </c>
      <c r="D99" s="7">
        <f>C99-$B$6-SUM($B$15:B99)</f>
        <v/>
      </c>
    </row>
    <row r="100">
      <c r="A100" s="6" t="n">
        <v>86</v>
      </c>
      <c r="B100" s="7">
        <f>$B$4</f>
        <v/>
      </c>
      <c r="C100" s="7">
        <f>C99*(1+$B$8)+B100</f>
        <v/>
      </c>
      <c r="D100" s="7">
        <f>C100-$B$6-SUM($B$15:B100)</f>
        <v/>
      </c>
    </row>
    <row r="101">
      <c r="A101" s="6" t="n">
        <v>87</v>
      </c>
      <c r="B101" s="7">
        <f>$B$4</f>
        <v/>
      </c>
      <c r="C101" s="7">
        <f>C100*(1+$B$8)+B101</f>
        <v/>
      </c>
      <c r="D101" s="7">
        <f>C101-$B$6-SUM($B$15:B101)</f>
        <v/>
      </c>
    </row>
    <row r="102">
      <c r="A102" s="6" t="n">
        <v>88</v>
      </c>
      <c r="B102" s="7">
        <f>$B$4</f>
        <v/>
      </c>
      <c r="C102" s="7">
        <f>C101*(1+$B$8)+B102</f>
        <v/>
      </c>
      <c r="D102" s="7">
        <f>C102-$B$6-SUM($B$15:B102)</f>
        <v/>
      </c>
    </row>
    <row r="103">
      <c r="A103" s="6" t="n">
        <v>89</v>
      </c>
      <c r="B103" s="7">
        <f>$B$4</f>
        <v/>
      </c>
      <c r="C103" s="7">
        <f>C102*(1+$B$8)+B103</f>
        <v/>
      </c>
      <c r="D103" s="7">
        <f>C103-$B$6-SUM($B$15:B103)</f>
        <v/>
      </c>
    </row>
    <row r="104">
      <c r="A104" s="6" t="n">
        <v>90</v>
      </c>
      <c r="B104" s="7">
        <f>$B$4</f>
        <v/>
      </c>
      <c r="C104" s="7">
        <f>C103*(1+$B$8)+B104</f>
        <v/>
      </c>
      <c r="D104" s="7">
        <f>C104-$B$6-SUM($B$15:B104)</f>
        <v/>
      </c>
    </row>
    <row r="105">
      <c r="A105" s="6" t="n">
        <v>91</v>
      </c>
      <c r="B105" s="7">
        <f>$B$4</f>
        <v/>
      </c>
      <c r="C105" s="7">
        <f>C104*(1+$B$8)+B105</f>
        <v/>
      </c>
      <c r="D105" s="7">
        <f>C105-$B$6-SUM($B$15:B105)</f>
        <v/>
      </c>
    </row>
    <row r="106">
      <c r="A106" s="6" t="n">
        <v>92</v>
      </c>
      <c r="B106" s="7">
        <f>$B$4</f>
        <v/>
      </c>
      <c r="C106" s="7">
        <f>C105*(1+$B$8)+B106</f>
        <v/>
      </c>
      <c r="D106" s="7">
        <f>C106-$B$6-SUM($B$15:B106)</f>
        <v/>
      </c>
    </row>
    <row r="107">
      <c r="A107" s="6" t="n">
        <v>93</v>
      </c>
      <c r="B107" s="7">
        <f>$B$4</f>
        <v/>
      </c>
      <c r="C107" s="7">
        <f>C106*(1+$B$8)+B107</f>
        <v/>
      </c>
      <c r="D107" s="7">
        <f>C107-$B$6-SUM($B$15:B107)</f>
        <v/>
      </c>
    </row>
    <row r="108">
      <c r="A108" s="6" t="n">
        <v>94</v>
      </c>
      <c r="B108" s="7">
        <f>$B$4</f>
        <v/>
      </c>
      <c r="C108" s="7">
        <f>C107*(1+$B$8)+B108</f>
        <v/>
      </c>
      <c r="D108" s="7">
        <f>C108-$B$6-SUM($B$15:B108)</f>
        <v/>
      </c>
    </row>
    <row r="109">
      <c r="A109" s="6" t="n">
        <v>95</v>
      </c>
      <c r="B109" s="7">
        <f>$B$4</f>
        <v/>
      </c>
      <c r="C109" s="7">
        <f>C108*(1+$B$8)+B109</f>
        <v/>
      </c>
      <c r="D109" s="7">
        <f>C109-$B$6-SUM($B$15:B109)</f>
        <v/>
      </c>
    </row>
    <row r="110">
      <c r="A110" s="6" t="n">
        <v>96</v>
      </c>
      <c r="B110" s="7">
        <f>$B$4</f>
        <v/>
      </c>
      <c r="C110" s="7">
        <f>C109*(1+$B$8)+B110</f>
        <v/>
      </c>
      <c r="D110" s="7">
        <f>C110-$B$6-SUM($B$15:B110)</f>
        <v/>
      </c>
    </row>
    <row r="111">
      <c r="A111" s="6" t="n">
        <v>97</v>
      </c>
      <c r="B111" s="7">
        <f>$B$4</f>
        <v/>
      </c>
      <c r="C111" s="7">
        <f>C110*(1+$B$8)+B111</f>
        <v/>
      </c>
      <c r="D111" s="7">
        <f>C111-$B$6-SUM($B$15:B111)</f>
        <v/>
      </c>
    </row>
    <row r="112">
      <c r="A112" s="6" t="n">
        <v>98</v>
      </c>
      <c r="B112" s="7">
        <f>$B$4</f>
        <v/>
      </c>
      <c r="C112" s="7">
        <f>C111*(1+$B$8)+B112</f>
        <v/>
      </c>
      <c r="D112" s="7">
        <f>C112-$B$6-SUM($B$15:B112)</f>
        <v/>
      </c>
    </row>
    <row r="113">
      <c r="A113" s="6" t="n">
        <v>99</v>
      </c>
      <c r="B113" s="7">
        <f>$B$4</f>
        <v/>
      </c>
      <c r="C113" s="7">
        <f>C112*(1+$B$8)+B113</f>
        <v/>
      </c>
      <c r="D113" s="7">
        <f>C113-$B$6-SUM($B$15:B113)</f>
        <v/>
      </c>
    </row>
    <row r="114">
      <c r="A114" s="6" t="n">
        <v>100</v>
      </c>
      <c r="B114" s="7">
        <f>$B$4</f>
        <v/>
      </c>
      <c r="C114" s="7">
        <f>C113*(1+$B$8)+B114</f>
        <v/>
      </c>
      <c r="D114" s="7">
        <f>C114-$B$6-SUM($B$15:B114)</f>
        <v/>
      </c>
    </row>
    <row r="115">
      <c r="A115" s="6" t="n">
        <v>101</v>
      </c>
      <c r="B115" s="7">
        <f>$B$4</f>
        <v/>
      </c>
      <c r="C115" s="7">
        <f>C114*(1+$B$8)+B115</f>
        <v/>
      </c>
      <c r="D115" s="7">
        <f>C115-$B$6-SUM($B$15:B115)</f>
        <v/>
      </c>
    </row>
    <row r="116">
      <c r="A116" s="6" t="n">
        <v>102</v>
      </c>
      <c r="B116" s="7">
        <f>$B$4</f>
        <v/>
      </c>
      <c r="C116" s="7">
        <f>C115*(1+$B$8)+B116</f>
        <v/>
      </c>
      <c r="D116" s="7">
        <f>C116-$B$6-SUM($B$15:B116)</f>
        <v/>
      </c>
    </row>
    <row r="117">
      <c r="A117" s="6" t="n">
        <v>103</v>
      </c>
      <c r="B117" s="7">
        <f>$B$4</f>
        <v/>
      </c>
      <c r="C117" s="7">
        <f>C116*(1+$B$8)+B117</f>
        <v/>
      </c>
      <c r="D117" s="7">
        <f>C117-$B$6-SUM($B$15:B117)</f>
        <v/>
      </c>
    </row>
    <row r="118">
      <c r="A118" s="6" t="n">
        <v>104</v>
      </c>
      <c r="B118" s="7">
        <f>$B$4</f>
        <v/>
      </c>
      <c r="C118" s="7">
        <f>C117*(1+$B$8)+B118</f>
        <v/>
      </c>
      <c r="D118" s="7">
        <f>C118-$B$6-SUM($B$15:B118)</f>
        <v/>
      </c>
    </row>
    <row r="119">
      <c r="A119" s="6" t="n">
        <v>105</v>
      </c>
      <c r="B119" s="7">
        <f>$B$4</f>
        <v/>
      </c>
      <c r="C119" s="7">
        <f>C118*(1+$B$8)+B119</f>
        <v/>
      </c>
      <c r="D119" s="7">
        <f>C119-$B$6-SUM($B$15:B119)</f>
        <v/>
      </c>
    </row>
    <row r="120">
      <c r="A120" s="6" t="n">
        <v>106</v>
      </c>
      <c r="B120" s="7">
        <f>$B$4</f>
        <v/>
      </c>
      <c r="C120" s="7">
        <f>C119*(1+$B$8)+B120</f>
        <v/>
      </c>
      <c r="D120" s="7">
        <f>C120-$B$6-SUM($B$15:B120)</f>
        <v/>
      </c>
    </row>
    <row r="121">
      <c r="A121" s="6" t="n">
        <v>107</v>
      </c>
      <c r="B121" s="7">
        <f>$B$4</f>
        <v/>
      </c>
      <c r="C121" s="7">
        <f>C120*(1+$B$8)+B121</f>
        <v/>
      </c>
      <c r="D121" s="7">
        <f>C121-$B$6-SUM($B$15:B121)</f>
        <v/>
      </c>
    </row>
    <row r="122">
      <c r="A122" s="6" t="n">
        <v>108</v>
      </c>
      <c r="B122" s="7">
        <f>$B$4</f>
        <v/>
      </c>
      <c r="C122" s="7">
        <f>C121*(1+$B$8)+B122</f>
        <v/>
      </c>
      <c r="D122" s="7">
        <f>C122-$B$6-SUM($B$15:B122)</f>
        <v/>
      </c>
    </row>
    <row r="123">
      <c r="A123" s="6" t="n">
        <v>109</v>
      </c>
      <c r="B123" s="7">
        <f>$B$4</f>
        <v/>
      </c>
      <c r="C123" s="7">
        <f>C122*(1+$B$8)+B123</f>
        <v/>
      </c>
      <c r="D123" s="7">
        <f>C123-$B$6-SUM($B$15:B123)</f>
        <v/>
      </c>
    </row>
    <row r="124">
      <c r="A124" s="6" t="n">
        <v>110</v>
      </c>
      <c r="B124" s="7">
        <f>$B$4</f>
        <v/>
      </c>
      <c r="C124" s="7">
        <f>C123*(1+$B$8)+B124</f>
        <v/>
      </c>
      <c r="D124" s="7">
        <f>C124-$B$6-SUM($B$15:B124)</f>
        <v/>
      </c>
    </row>
    <row r="125">
      <c r="A125" s="6" t="n">
        <v>111</v>
      </c>
      <c r="B125" s="7">
        <f>$B$4</f>
        <v/>
      </c>
      <c r="C125" s="7">
        <f>C124*(1+$B$8)+B125</f>
        <v/>
      </c>
      <c r="D125" s="7">
        <f>C125-$B$6-SUM($B$15:B125)</f>
        <v/>
      </c>
    </row>
    <row r="126">
      <c r="A126" s="6" t="n">
        <v>112</v>
      </c>
      <c r="B126" s="7">
        <f>$B$4</f>
        <v/>
      </c>
      <c r="C126" s="7">
        <f>C125*(1+$B$8)+B126</f>
        <v/>
      </c>
      <c r="D126" s="7">
        <f>C126-$B$6-SUM($B$15:B126)</f>
        <v/>
      </c>
    </row>
    <row r="127">
      <c r="A127" s="6" t="n">
        <v>113</v>
      </c>
      <c r="B127" s="7">
        <f>$B$4</f>
        <v/>
      </c>
      <c r="C127" s="7">
        <f>C126*(1+$B$8)+B127</f>
        <v/>
      </c>
      <c r="D127" s="7">
        <f>C127-$B$6-SUM($B$15:B127)</f>
        <v/>
      </c>
    </row>
    <row r="128">
      <c r="A128" s="6" t="n">
        <v>114</v>
      </c>
      <c r="B128" s="7">
        <f>$B$4</f>
        <v/>
      </c>
      <c r="C128" s="7">
        <f>C127*(1+$B$8)+B128</f>
        <v/>
      </c>
      <c r="D128" s="7">
        <f>C128-$B$6-SUM($B$15:B128)</f>
        <v/>
      </c>
    </row>
    <row r="129">
      <c r="A129" s="6" t="n">
        <v>115</v>
      </c>
      <c r="B129" s="7">
        <f>$B$4</f>
        <v/>
      </c>
      <c r="C129" s="7">
        <f>C128*(1+$B$8)+B129</f>
        <v/>
      </c>
      <c r="D129" s="7">
        <f>C129-$B$6-SUM($B$15:B129)</f>
        <v/>
      </c>
    </row>
    <row r="130">
      <c r="A130" s="6" t="n">
        <v>116</v>
      </c>
      <c r="B130" s="7">
        <f>$B$4</f>
        <v/>
      </c>
      <c r="C130" s="7">
        <f>C129*(1+$B$8)+B130</f>
        <v/>
      </c>
      <c r="D130" s="7">
        <f>C130-$B$6-SUM($B$15:B130)</f>
        <v/>
      </c>
    </row>
    <row r="131">
      <c r="A131" s="6" t="n">
        <v>117</v>
      </c>
      <c r="B131" s="7">
        <f>$B$4</f>
        <v/>
      </c>
      <c r="C131" s="7">
        <f>C130*(1+$B$8)+B131</f>
        <v/>
      </c>
      <c r="D131" s="7">
        <f>C131-$B$6-SUM($B$15:B131)</f>
        <v/>
      </c>
    </row>
    <row r="132">
      <c r="A132" s="6" t="n">
        <v>118</v>
      </c>
      <c r="B132" s="7">
        <f>$B$4</f>
        <v/>
      </c>
      <c r="C132" s="7">
        <f>C131*(1+$B$8)+B132</f>
        <v/>
      </c>
      <c r="D132" s="7">
        <f>C132-$B$6-SUM($B$15:B132)</f>
        <v/>
      </c>
    </row>
    <row r="133">
      <c r="A133" s="6" t="n">
        <v>119</v>
      </c>
      <c r="B133" s="7">
        <f>$B$4</f>
        <v/>
      </c>
      <c r="C133" s="7">
        <f>C132*(1+$B$8)+B133</f>
        <v/>
      </c>
      <c r="D133" s="7">
        <f>C133-$B$6-SUM($B$15:B133)</f>
        <v/>
      </c>
    </row>
    <row r="134">
      <c r="A134" s="6" t="n">
        <v>120</v>
      </c>
      <c r="B134" s="7">
        <f>$B$4</f>
        <v/>
      </c>
      <c r="C134" s="7">
        <f>C133*(1+$B$8)+B134</f>
        <v/>
      </c>
      <c r="D134" s="7">
        <f>C134-$B$6-SUM($B$15:B134)</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8" customWidth="1" min="1" max="1"/>
    <col width="18" customWidth="1" min="2" max="2"/>
  </cols>
  <sheetData>
    <row r="1">
      <c r="A1" s="3" t="inlineStr">
        <is>
          <t>Input</t>
        </is>
      </c>
      <c r="B1" s="3" t="inlineStr">
        <is>
          <t>Value</t>
        </is>
      </c>
    </row>
    <row r="2">
      <c r="A2" s="6" t="inlineStr">
        <is>
          <t>Lump sum</t>
        </is>
      </c>
      <c r="B2" s="5" t="n">
        <v>5000</v>
      </c>
    </row>
    <row r="3">
      <c r="A3" s="6" t="inlineStr">
        <is>
          <t>Yearly rate</t>
        </is>
      </c>
      <c r="B3" s="10" t="n">
        <v>0.05</v>
      </c>
    </row>
    <row r="4">
      <c r="A4" s="6" t="inlineStr">
        <is>
          <t>Years</t>
        </is>
      </c>
      <c r="B4" s="9" t="n">
        <v>30</v>
      </c>
    </row>
    <row r="5">
      <c r="A5" s="6" t="inlineStr">
        <is>
          <t>Regular monthly deposit</t>
        </is>
      </c>
      <c r="B5" s="5" t="n">
        <v>200</v>
      </c>
    </row>
    <row r="6">
      <c r="A6" s="6" t="inlineStr">
        <is>
          <t>Rate for deposits (yearly, compounded monthly)</t>
        </is>
      </c>
      <c r="B6" s="10" t="n">
        <v>0.06</v>
      </c>
    </row>
    <row r="7">
      <c r="A7" s="6" t="inlineStr">
        <is>
          <t>Years of deposits</t>
        </is>
      </c>
      <c r="B7" s="9" t="n">
        <v>30</v>
      </c>
    </row>
    <row r="9">
      <c r="A9" s="3" t="inlineStr">
        <is>
          <t>Result</t>
        </is>
      </c>
      <c r="B9" s="3" t="inlineStr">
        <is>
          <t>Value</t>
        </is>
      </c>
    </row>
    <row r="10">
      <c r="A10" s="6" t="inlineStr">
        <is>
          <t>Simple interest total</t>
        </is>
      </c>
      <c r="B10" s="7">
        <f>B2*(1+B3*B4)</f>
        <v/>
      </c>
    </row>
    <row r="11">
      <c r="A11" s="6" t="inlineStr">
        <is>
          <t>Compound (yearly) total</t>
        </is>
      </c>
      <c r="B11" s="7">
        <f>B2*(1+B3)^B4</f>
        <v/>
      </c>
    </row>
    <row r="12">
      <c r="A12" s="6" t="inlineStr">
        <is>
          <t>Compound (monthly) total</t>
        </is>
      </c>
      <c r="B12" s="7">
        <f>B2*(1+B3/12)^(12*B4)</f>
        <v/>
      </c>
    </row>
    <row r="13">
      <c r="A13" s="6" t="inlineStr">
        <is>
          <t>Compound (daily) total</t>
        </is>
      </c>
      <c r="B13" s="7">
        <f>B2*(1+B3/365)^(365*B4)</f>
        <v/>
      </c>
    </row>
    <row r="14">
      <c r="A14" s="6" t="inlineStr">
        <is>
          <t>Yearly equivalent of monthly compounding (APY/AER)</t>
        </is>
      </c>
      <c r="B14" s="12">
        <f>(1+B3/12)^12-1</f>
        <v/>
      </c>
    </row>
    <row r="15">
      <c r="A15" s="6" t="inlineStr">
        <is>
          <t>Regular deposits: final value</t>
        </is>
      </c>
      <c r="B15" s="7">
        <f>B5*(((1+B6/12)^(12*B7)-1)/(B6/12))</f>
        <v/>
      </c>
    </row>
    <row r="16">
      <c r="A16" s="6" t="inlineStr">
        <is>
          <t>Regular deposits: total paid in</t>
        </is>
      </c>
      <c r="B16" s="7">
        <f>B5*12*B7</f>
        <v/>
      </c>
    </row>
    <row r="17">
      <c r="A17" s="6" t="inlineStr">
        <is>
          <t>Regular deposits: interest</t>
        </is>
      </c>
      <c r="B17" s="7">
        <f>B15-B16</f>
        <v/>
      </c>
    </row>
    <row r="19">
      <c r="A19" s="2" t="inlineStr">
        <is>
          <t>Lesson 5 checks: $5,000 at 5% for 30 years: simple 12,500, compound 21,609.71. $200 a month at 6% compounded monthly: 30 years 200,903.01; 20 years 92,408.18. 6% monthly = 6.17% a year. Rates are fictional; real rates 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Savings workbook</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