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tatements" sheetId="2" state="visible" r:id="rId2"/>
    <sheet xmlns:r="http://schemas.openxmlformats.org/officeDocument/2006/relationships" name="Ratios" sheetId="3" state="visible" r:id="rId3"/>
    <sheet xmlns:r="http://schemas.openxmlformats.org/officeDocument/2006/relationships" name="What-if" sheetId="4" state="visible" r:id="rId4"/>
    <sheet xmlns:r="http://schemas.openxmlformats.org/officeDocument/2006/relationships" name="Personal" sheetId="5" state="visible" r:id="rId5"/>
    <sheet xmlns:r="http://schemas.openxmlformats.org/officeDocument/2006/relationships" name="Cash flow plan" sheetId="6" state="visible" r:id="rId6"/>
  </sheets>
  <definedNames/>
  <calcPr calcId="124519" fullCalcOnLoad="1"/>
</workbook>
</file>

<file path=xl/styles.xml><?xml version="1.0" encoding="utf-8"?>
<styleSheet xmlns="http://schemas.openxmlformats.org/spreadsheetml/2006/main">
  <numFmts count="3">
    <numFmt numFmtId="164" formatCode="$#,##0.00"/>
    <numFmt numFmtId="165" formatCode="0.0%"/>
    <numFmt numFmtId="166" formatCode="0.0"/>
  </numFmts>
  <fonts count="4">
    <font>
      <name val="Calibri"/>
      <family val="2"/>
      <color theme="1"/>
      <sz val="11"/>
      <scheme val="minor"/>
    </font>
    <font>
      <b val="1"/>
      <sz val="16"/>
    </font>
    <font>
      <b val="1"/>
      <color rgb="00FFFFFF"/>
    </font>
    <font>
      <b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164" fontId="0" fillId="3" borderId="1" applyAlignment="1" pivotButton="0" quotePrefix="0" xfId="0">
      <alignment vertical="top" wrapText="1"/>
    </xf>
    <xf numFmtId="0" fontId="3" fillId="0" borderId="1" applyAlignment="1" pivotButton="0" quotePrefix="0" xfId="0">
      <alignment vertical="top" wrapText="1"/>
    </xf>
    <xf numFmtId="164" fontId="0" fillId="0" borderId="1" applyAlignment="1" pivotButton="0" quotePrefix="0" xfId="0">
      <alignment vertical="top" wrapText="1"/>
    </xf>
    <xf numFmtId="165" fontId="0" fillId="3" borderId="1" applyAlignment="1" pivotButton="0" quotePrefix="0" xfId="0">
      <alignment vertical="top" wrapText="1"/>
    </xf>
    <xf numFmtId="3" fontId="0" fillId="3" borderId="1" applyAlignment="1" pivotButton="0" quotePrefix="0" xfId="0">
      <alignment vertical="top" wrapText="1"/>
    </xf>
    <xf numFmtId="165" fontId="0" fillId="0" borderId="1" applyAlignment="1" pivotButton="0" quotePrefix="0" xfId="0">
      <alignment vertical="top" wrapText="1"/>
    </xf>
    <xf numFmtId="2" fontId="0" fillId="0" borderId="1" applyAlignment="1" pivotButton="0" quotePrefix="0" xfId="0">
      <alignment vertical="top" wrapText="1"/>
    </xf>
    <xf numFmtId="166" fontId="0" fillId="0" borderId="1" applyAlignment="1" pivotButton="0" quotePrefix="0" xfId="0">
      <alignment vertical="top" wrapText="1"/>
    </xf>
    <xf numFmtId="0" fontId="0" fillId="3" borderId="1" applyAlignment="1" pivotButton="0" quotePrefix="0" xfId="0">
      <alignment vertical="top" wrapText="1"/>
    </xf>
    <xf numFmtId="164"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1" t="inlineStr">
        <is>
          <t>Statement reading worksheet</t>
        </is>
      </c>
    </row>
    <row r="2">
      <c r="A2" s="2" t="inlineStr">
        <is>
          <t>From the course How to read financial statements: the basics (trainyourself.org/finance/financial-basics/read-financial-statements/)</t>
        </is>
      </c>
    </row>
    <row r="3">
      <c r="A3" s="2" t="inlineStr"/>
    </row>
    <row r="4">
      <c r="A4" s="2" t="inlineStr">
        <is>
          <t>Statements (lessons 2 to 4): Harbour Bikes, a fictional bike shop. Change the cyan inputs and the income statement, balance sheet and cash flow statement update together. The check cells should read 0.</t>
        </is>
      </c>
    </row>
    <row r="5">
      <c r="A5" s="2" t="inlineStr">
        <is>
          <t>Ratios (lesson 5): operating margin, net margin, debt-to-equity, working capital, current ratio, inventory turnover and EPS, worked from the Statements tab.</t>
        </is>
      </c>
    </row>
    <row r="6">
      <c r="A6" s="2" t="inlineStr">
        <is>
          <t>What-if (lesson 5 exercise): change sales and the cost-of-sales percentage to see gross profit, operating margin and EPS move.</t>
        </is>
      </c>
    </row>
    <row r="7">
      <c r="A7" s="2" t="inlineStr">
        <is>
          <t>Personal (lesson 3 exercise): your own balance sheet (net worth statement).</t>
        </is>
      </c>
    </row>
    <row r="8">
      <c r="A8" s="2" t="inlineStr">
        <is>
          <t>Cash flow plan (lesson 4): 12 months of expected money in and out, including yearly bills.</t>
        </is>
      </c>
    </row>
    <row r="9">
      <c r="A9" s="2" t="inlineStr">
        <is>
          <t>Harbour Bikes is fictional and figures are in USD. The tax figure is made up. Nothing here assesses or recommends any company or investment.</t>
        </is>
      </c>
    </row>
    <row r="10">
      <c r="A10" s="2" t="inlineStr"/>
    </row>
    <row r="11">
      <c r="A11" s="2" t="inlineStr">
        <is>
          <t>Cells shaded light cyan are for your entries; other cells calculate.</t>
        </is>
      </c>
    </row>
    <row r="12">
      <c r="A12" s="2" t="inlineStr"/>
    </row>
    <row r="13">
      <c r="A13"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46" customWidth="1" min="1" max="1"/>
    <col width="16" customWidth="1" min="2" max="2"/>
    <col width="16" customWidth="1" min="3" max="3"/>
    <col width="40" customWidth="1" min="4" max="4"/>
  </cols>
  <sheetData>
    <row r="1">
      <c r="A1" s="3" t="inlineStr">
        <is>
          <t>Income statement (year)</t>
        </is>
      </c>
      <c r="B1" s="3" t="inlineStr">
        <is>
          <t>Amount</t>
        </is>
      </c>
      <c r="C1" s="3" t="inlineStr"/>
      <c r="D1" s="3" t="inlineStr">
        <is>
          <t>Note</t>
        </is>
      </c>
    </row>
    <row r="2">
      <c r="A2" s="4" t="inlineStr">
        <is>
          <t>Net revenue (sales)</t>
        </is>
      </c>
      <c r="B2" s="5" t="n">
        <v>500000</v>
      </c>
    </row>
    <row r="3">
      <c r="A3" s="4" t="inlineStr">
        <is>
          <t>Cost of sales</t>
        </is>
      </c>
      <c r="B3" s="5" t="n">
        <v>300000</v>
      </c>
    </row>
    <row r="4">
      <c r="A4" s="6" t="inlineStr">
        <is>
          <t>Gross profit</t>
        </is>
      </c>
      <c r="B4" s="7">
        <f>B2-B3</f>
        <v/>
      </c>
    </row>
    <row r="5">
      <c r="A5" s="4" t="inlineStr">
        <is>
          <t>Operating expenses</t>
        </is>
      </c>
      <c r="B5" s="5" t="n">
        <v>140000</v>
      </c>
    </row>
    <row r="6">
      <c r="A6" s="4" t="inlineStr">
        <is>
          <t>Depreciation</t>
        </is>
      </c>
      <c r="B6" s="5" t="n">
        <v>10000</v>
      </c>
    </row>
    <row r="7">
      <c r="A7" s="6" t="inlineStr">
        <is>
          <t>Income from operations</t>
        </is>
      </c>
      <c r="B7" s="7">
        <f>B4-B5-B6</f>
        <v/>
      </c>
    </row>
    <row r="8">
      <c r="A8" s="4" t="inlineStr">
        <is>
          <t>Interest expense</t>
        </is>
      </c>
      <c r="B8" s="5" t="n">
        <v>5000</v>
      </c>
    </row>
    <row r="9">
      <c r="A9" s="4" t="inlineStr">
        <is>
          <t>Profit before tax</t>
        </is>
      </c>
      <c r="B9" s="7">
        <f>B7-B8</f>
        <v/>
      </c>
    </row>
    <row r="10">
      <c r="A10" s="4" t="inlineStr">
        <is>
          <t>Tax rate (made up)</t>
        </is>
      </c>
      <c r="B10" s="8" t="n">
        <v>0.2</v>
      </c>
    </row>
    <row r="11">
      <c r="A11" s="4" t="inlineStr">
        <is>
          <t>Income tax</t>
        </is>
      </c>
      <c r="B11" s="7">
        <f>B9*B10</f>
        <v/>
      </c>
    </row>
    <row r="12">
      <c r="A12" s="6" t="inlineStr">
        <is>
          <t>Net income</t>
        </is>
      </c>
      <c r="B12" s="7">
        <f>B9-B11</f>
        <v/>
      </c>
    </row>
    <row r="13">
      <c r="A13" s="4" t="inlineStr">
        <is>
          <t>Shares on issue</t>
        </is>
      </c>
      <c r="B13" s="9" t="n">
        <v>100000</v>
      </c>
    </row>
    <row r="14">
      <c r="A14" s="4" t="inlineStr">
        <is>
          <t>Earnings per share</t>
        </is>
      </c>
      <c r="B14" s="7">
        <f>B12/B13</f>
        <v/>
      </c>
    </row>
    <row r="16">
      <c r="A16" s="3" t="inlineStr">
        <is>
          <t>Balance sheet</t>
        </is>
      </c>
      <c r="B16" s="3" t="inlineStr">
        <is>
          <t>This year</t>
        </is>
      </c>
      <c r="C16" s="3" t="inlineStr">
        <is>
          <t>Last year</t>
        </is>
      </c>
      <c r="D16" s="3" t="inlineStr">
        <is>
          <t>Note</t>
        </is>
      </c>
    </row>
    <row r="17">
      <c r="A17" s="4" t="inlineStr">
        <is>
          <t>Cash</t>
        </is>
      </c>
      <c r="B17" s="7">
        <f>C17+B44</f>
        <v/>
      </c>
      <c r="C17" s="5" t="n">
        <v>66000</v>
      </c>
      <c r="D17" s="4" t="inlineStr">
        <is>
          <t>This year = last year + net change in cash</t>
        </is>
      </c>
    </row>
    <row r="18">
      <c r="A18" s="4" t="inlineStr">
        <is>
          <t>Receivables</t>
        </is>
      </c>
      <c r="B18" s="5" t="n">
        <v>10000</v>
      </c>
      <c r="C18" s="5" t="n">
        <v>6000</v>
      </c>
    </row>
    <row r="19">
      <c r="A19" s="4" t="inlineStr">
        <is>
          <t>Inventory</t>
        </is>
      </c>
      <c r="B19" s="5" t="n">
        <v>90000</v>
      </c>
      <c r="C19" s="5" t="n">
        <v>60000</v>
      </c>
    </row>
    <row r="20">
      <c r="A20" s="6" t="inlineStr">
        <is>
          <t>Current assets</t>
        </is>
      </c>
      <c r="B20" s="7">
        <f>SUM(B17:B19)</f>
        <v/>
      </c>
      <c r="C20" s="7">
        <f>SUM(C17:C19)</f>
        <v/>
      </c>
    </row>
    <row r="21">
      <c r="A21" s="4" t="inlineStr">
        <is>
          <t>Equipment after depreciation</t>
        </is>
      </c>
      <c r="B21" s="7">
        <f>C21+B37-B6</f>
        <v/>
      </c>
      <c r="C21" s="5" t="n">
        <v>45000</v>
      </c>
      <c r="D21" s="4" t="inlineStr">
        <is>
          <t>Last year + bought - depreciation</t>
        </is>
      </c>
    </row>
    <row r="22">
      <c r="A22" s="6" t="inlineStr">
        <is>
          <t>Total assets</t>
        </is>
      </c>
      <c r="B22" s="7">
        <f>B20+B21</f>
        <v/>
      </c>
      <c r="C22" s="7">
        <f>C20+C21</f>
        <v/>
      </c>
    </row>
    <row r="23">
      <c r="A23" s="4" t="inlineStr">
        <is>
          <t>Payables</t>
        </is>
      </c>
      <c r="B23" s="5" t="n">
        <v>35000</v>
      </c>
      <c r="C23" s="5" t="n">
        <v>27000</v>
      </c>
    </row>
    <row r="24">
      <c r="A24" s="4" t="inlineStr">
        <is>
          <t>Loan due within a year</t>
        </is>
      </c>
      <c r="B24" s="5" t="n">
        <v>15000</v>
      </c>
      <c r="C24" s="5" t="n">
        <v>15000</v>
      </c>
    </row>
    <row r="25">
      <c r="A25" s="6" t="inlineStr">
        <is>
          <t>Current liabilities</t>
        </is>
      </c>
      <c r="B25" s="7">
        <f>B23+B24</f>
        <v/>
      </c>
      <c r="C25" s="7">
        <f>C23+C24</f>
        <v/>
      </c>
    </row>
    <row r="26">
      <c r="A26" s="4" t="inlineStr">
        <is>
          <t>Loan due after a year</t>
        </is>
      </c>
      <c r="B26" s="7">
        <f>C24+C26-B40-B24</f>
        <v/>
      </c>
      <c r="C26" s="5" t="n">
        <v>65000</v>
      </c>
      <c r="D26" s="4" t="inlineStr">
        <is>
          <t>Total loan falls by repayments</t>
        </is>
      </c>
    </row>
    <row r="27">
      <c r="A27" s="6" t="inlineStr">
        <is>
          <t>Total liabilities</t>
        </is>
      </c>
      <c r="B27" s="7">
        <f>B25+B26</f>
        <v/>
      </c>
      <c r="C27" s="7">
        <f>C25+C26</f>
        <v/>
      </c>
    </row>
    <row r="28">
      <c r="A28" s="6" t="inlineStr">
        <is>
          <t>Shareholders’ equity</t>
        </is>
      </c>
      <c r="B28" s="7">
        <f>C28+B12-B41</f>
        <v/>
      </c>
      <c r="C28" s="5" t="n">
        <v>70000</v>
      </c>
      <c r="D28" s="4" t="inlineStr">
        <is>
          <t>Last year + net income - dividends</t>
        </is>
      </c>
    </row>
    <row r="29">
      <c r="A29" s="4" t="inlineStr">
        <is>
          <t>Check: assets - liabilities - equity (should be 0)</t>
        </is>
      </c>
      <c r="B29" s="7">
        <f>ROUND(B22-B27-B28,2)</f>
        <v/>
      </c>
      <c r="C29" s="7">
        <f>ROUND(C22-C27-C28,2)</f>
        <v/>
      </c>
    </row>
    <row r="31">
      <c r="A31" s="3" t="inlineStr">
        <is>
          <t>Cash flow statement (year)</t>
        </is>
      </c>
      <c r="B31" s="3" t="inlineStr">
        <is>
          <t>Amount</t>
        </is>
      </c>
      <c r="C31" s="3" t="inlineStr"/>
      <c r="D31" s="3" t="inlineStr">
        <is>
          <t>Note</t>
        </is>
      </c>
    </row>
    <row r="32">
      <c r="A32" s="4" t="inlineStr">
        <is>
          <t>Net income</t>
        </is>
      </c>
      <c r="B32" s="7">
        <f>B12</f>
        <v/>
      </c>
    </row>
    <row r="33">
      <c r="A33" s="4" t="inlineStr">
        <is>
          <t>Add back depreciation</t>
        </is>
      </c>
      <c r="B33" s="7">
        <f>B6</f>
        <v/>
      </c>
    </row>
    <row r="34">
      <c r="A34" s="4" t="inlineStr">
        <is>
          <t>Change in inventory</t>
        </is>
      </c>
      <c r="B34" s="7">
        <f>-(B19-C19)</f>
        <v/>
      </c>
    </row>
    <row r="35">
      <c r="A35" s="4" t="inlineStr">
        <is>
          <t>Change in receivables</t>
        </is>
      </c>
      <c r="B35" s="7">
        <f>-(B18-C18)</f>
        <v/>
      </c>
    </row>
    <row r="36">
      <c r="A36" s="4" t="inlineStr">
        <is>
          <t>Change in payables</t>
        </is>
      </c>
      <c r="B36" s="7">
        <f>B23-C23</f>
        <v/>
      </c>
    </row>
    <row r="37">
      <c r="A37" s="4" t="inlineStr">
        <is>
          <t>Equipment bought (enter as a positive number)</t>
        </is>
      </c>
      <c r="B37" s="5" t="n">
        <v>25000</v>
      </c>
    </row>
    <row r="38">
      <c r="A38" s="6" t="inlineStr">
        <is>
          <t>Cash from operating activities</t>
        </is>
      </c>
      <c r="B38" s="7">
        <f>SUM(B32:B36)</f>
        <v/>
      </c>
    </row>
    <row r="39">
      <c r="A39" s="6" t="inlineStr">
        <is>
          <t>Cash from investing activities</t>
        </is>
      </c>
      <c r="B39" s="7">
        <f>-B37</f>
        <v/>
      </c>
    </row>
    <row r="40">
      <c r="A40" s="4" t="inlineStr">
        <is>
          <t>Loan repaid (positive number)</t>
        </is>
      </c>
      <c r="B40" s="5" t="n">
        <v>15000</v>
      </c>
    </row>
    <row r="41">
      <c r="A41" s="4" t="inlineStr">
        <is>
          <t>Dividends paid (positive number)</t>
        </is>
      </c>
      <c r="B41" s="5" t="n">
        <v>6000</v>
      </c>
    </row>
    <row r="42">
      <c r="A42" s="6" t="inlineStr">
        <is>
          <t>Cash from financing activities</t>
        </is>
      </c>
      <c r="B42" s="7">
        <f>-B40-B41</f>
        <v/>
      </c>
    </row>
    <row r="43">
      <c r="A43" s="4" t="inlineStr"/>
    </row>
    <row r="44">
      <c r="A44" s="6" t="inlineStr">
        <is>
          <t>Net change in cash</t>
        </is>
      </c>
      <c r="B44" s="7">
        <f>B38+B39+B42</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28" customWidth="1" min="1" max="1"/>
    <col width="14" customWidth="1" min="2" max="2"/>
    <col width="50" customWidth="1" min="3" max="3"/>
    <col width="40" customWidth="1" min="4" max="4"/>
  </cols>
  <sheetData>
    <row r="1">
      <c r="A1" s="3" t="inlineStr">
        <is>
          <t>Ratio</t>
        </is>
      </c>
      <c r="B1" s="3" t="inlineStr">
        <is>
          <t>Value</t>
        </is>
      </c>
      <c r="C1" s="3" t="inlineStr">
        <is>
          <t>Formula</t>
        </is>
      </c>
      <c r="D1" s="3" t="inlineStr">
        <is>
          <t>Note</t>
        </is>
      </c>
    </row>
    <row r="2">
      <c r="A2" s="4" t="inlineStr">
        <is>
          <t>Gross margin</t>
        </is>
      </c>
      <c r="B2" s="10">
        <f>Statements!B4/Statements!B2</f>
        <v/>
      </c>
      <c r="C2" s="4" t="inlineStr">
        <is>
          <t>Gross profit / net revenue</t>
        </is>
      </c>
      <c r="D2" s="4" t="inlineStr"/>
    </row>
    <row r="3">
      <c r="A3" s="4" t="inlineStr">
        <is>
          <t>Operating margin</t>
        </is>
      </c>
      <c r="B3" s="10">
        <f>Statements!B7/Statements!B2</f>
        <v/>
      </c>
      <c r="C3" s="4" t="inlineStr">
        <is>
          <t>Income from operations / net revenues (SEC)</t>
        </is>
      </c>
      <c r="D3" s="4" t="inlineStr"/>
    </row>
    <row r="4">
      <c r="A4" s="4" t="inlineStr">
        <is>
          <t>Net margin</t>
        </is>
      </c>
      <c r="B4" s="10">
        <f>Statements!B12/Statements!B2</f>
        <v/>
      </c>
      <c r="C4" s="4" t="inlineStr">
        <is>
          <t>Net income / net revenue</t>
        </is>
      </c>
      <c r="D4" s="4" t="inlineStr"/>
    </row>
    <row r="5">
      <c r="A5" s="4" t="inlineStr">
        <is>
          <t>Debt-to-equity</t>
        </is>
      </c>
      <c r="B5" s="11">
        <f>Statements!B27/Statements!B28</f>
        <v/>
      </c>
      <c r="C5" s="4" t="inlineStr">
        <is>
          <t>Total liabilities / shareholders’ equity (SEC)</t>
        </is>
      </c>
      <c r="D5" s="4" t="inlineStr"/>
    </row>
    <row r="6">
      <c r="A6" s="4" t="inlineStr">
        <is>
          <t>Working capital</t>
        </is>
      </c>
      <c r="B6" s="7">
        <f>Statements!B20-Statements!B25</f>
        <v/>
      </c>
      <c r="C6" s="4" t="inlineStr">
        <is>
          <t>Current assets - current liabilities (SEC)</t>
        </is>
      </c>
      <c r="D6" s="4" t="inlineStr"/>
    </row>
    <row r="7">
      <c r="A7" s="4" t="inlineStr">
        <is>
          <t>Current ratio</t>
        </is>
      </c>
      <c r="B7" s="11">
        <f>Statements!B20/Statements!B25</f>
        <v/>
      </c>
      <c r="C7" s="4" t="inlineStr">
        <is>
          <t>Current assets / current liabilities</t>
        </is>
      </c>
      <c r="D7" s="4" t="inlineStr"/>
    </row>
    <row r="8">
      <c r="A8" s="4" t="inlineStr">
        <is>
          <t>Inventory turnover</t>
        </is>
      </c>
      <c r="B8" s="11">
        <f>Statements!B3/((Statements!B19+Statements!C19)/2)</f>
        <v/>
      </c>
      <c r="C8" s="4" t="inlineStr">
        <is>
          <t>Cost of sales / average inventory (SEC)</t>
        </is>
      </c>
      <c r="D8" s="4" t="inlineStr"/>
    </row>
    <row r="9">
      <c r="A9" s="4" t="inlineStr">
        <is>
          <t>Earnings per share</t>
        </is>
      </c>
      <c r="B9" s="7">
        <f>Statements!B14</f>
        <v/>
      </c>
      <c r="C9" s="4" t="inlineStr">
        <is>
          <t>Net income / shares on issue</t>
        </is>
      </c>
      <c r="D9" s="4" t="inlineStr"/>
    </row>
    <row r="10">
      <c r="A10" s="4" t="inlineStr">
        <is>
          <t>Share price (for P/E; made up)</t>
        </is>
      </c>
      <c r="B10" s="5" t="n">
        <v>3.6</v>
      </c>
      <c r="C10" s="4" t="inlineStr">
        <is>
          <t>Enter a price</t>
        </is>
      </c>
      <c r="D10" s="4" t="inlineStr">
        <is>
          <t>Fictional: Harbour Bikes isn’t listed</t>
        </is>
      </c>
    </row>
    <row r="11">
      <c r="A11" s="4" t="inlineStr">
        <is>
          <t>P/E ratio</t>
        </is>
      </c>
      <c r="B11" s="12">
        <f>B10/B9</f>
        <v/>
      </c>
      <c r="C11" s="4" t="inlineStr">
        <is>
          <t>Price per share / earnings per share (SEC)</t>
        </is>
      </c>
      <c r="D11" s="4" t="inlineStr">
        <is>
          <t>Says nothing on its own about value</t>
        </is>
      </c>
    </row>
    <row r="13">
      <c r="A13" s="4" t="inlineStr">
        <is>
          <t>Desirable ratios vary by industry (SEC). Compare with the same business last year, or similar businesses.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0" customWidth="1" min="1" max="1"/>
    <col width="16" customWidth="1" min="2" max="2"/>
    <col width="40" customWidth="1" min="3" max="3"/>
  </cols>
  <sheetData>
    <row r="1">
      <c r="A1" s="3" t="inlineStr">
        <is>
          <t>Line</t>
        </is>
      </c>
      <c r="B1" s="3" t="inlineStr">
        <is>
          <t>Amount</t>
        </is>
      </c>
      <c r="C1" s="3" t="inlineStr">
        <is>
          <t>Note</t>
        </is>
      </c>
    </row>
    <row r="2">
      <c r="A2" s="4" t="inlineStr">
        <is>
          <t>Sales</t>
        </is>
      </c>
      <c r="B2" s="5" t="n">
        <v>450000</v>
      </c>
      <c r="C2" s="4" t="inlineStr"/>
    </row>
    <row r="3">
      <c r="A3" s="4" t="inlineStr">
        <is>
          <t>Cost of sales as % of sales</t>
        </is>
      </c>
      <c r="B3" s="8" t="n">
        <v>0.6</v>
      </c>
      <c r="C3" s="4" t="inlineStr"/>
    </row>
    <row r="4">
      <c r="A4" s="4" t="inlineStr">
        <is>
          <t>Operating expenses</t>
        </is>
      </c>
      <c r="B4" s="7">
        <f>Statements!B5</f>
        <v/>
      </c>
      <c r="C4" s="4" t="inlineStr">
        <is>
          <t>From Statements</t>
        </is>
      </c>
    </row>
    <row r="5">
      <c r="A5" s="4" t="inlineStr">
        <is>
          <t>Depreciation</t>
        </is>
      </c>
      <c r="B5" s="7">
        <f>Statements!B6</f>
        <v/>
      </c>
      <c r="C5" s="4" t="inlineStr"/>
    </row>
    <row r="6">
      <c r="A6" s="4" t="inlineStr">
        <is>
          <t>Interest</t>
        </is>
      </c>
      <c r="B6" s="7">
        <f>Statements!B8</f>
        <v/>
      </c>
      <c r="C6" s="4" t="inlineStr"/>
    </row>
    <row r="7">
      <c r="A7" s="4" t="inlineStr">
        <is>
          <t>Tax rate (made up)</t>
        </is>
      </c>
      <c r="B7" s="10">
        <f>Statements!B10</f>
        <v/>
      </c>
      <c r="C7" s="4" t="inlineStr"/>
    </row>
    <row r="8">
      <c r="A8" s="4" t="inlineStr">
        <is>
          <t>Gross profit</t>
        </is>
      </c>
      <c r="B8" s="7">
        <f>B2*(1-B3)</f>
        <v/>
      </c>
      <c r="C8" s="4" t="inlineStr"/>
    </row>
    <row r="9">
      <c r="A9" s="4" t="inlineStr">
        <is>
          <t>Income from operations</t>
        </is>
      </c>
      <c r="B9" s="7">
        <f>B8-B4-B5</f>
        <v/>
      </c>
      <c r="C9" s="4" t="inlineStr"/>
    </row>
    <row r="10">
      <c r="A10" s="4" t="inlineStr">
        <is>
          <t>Operating margin</t>
        </is>
      </c>
      <c r="B10" s="10">
        <f>B9/B2</f>
        <v/>
      </c>
      <c r="C10" s="4" t="inlineStr"/>
    </row>
    <row r="11">
      <c r="A11" s="4" t="inlineStr">
        <is>
          <t>Net income</t>
        </is>
      </c>
      <c r="B11" s="7">
        <f>(B9-B6)*(1-B7)</f>
        <v/>
      </c>
      <c r="C11" s="4" t="inlineStr"/>
    </row>
    <row r="12">
      <c r="A12" s="4" t="inlineStr">
        <is>
          <t>EPS</t>
        </is>
      </c>
      <c r="B12" s="7">
        <f>B11/Statements!B13</f>
        <v/>
      </c>
      <c r="C12" s="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6" customWidth="1" min="1" max="1"/>
    <col width="22" customWidth="1" min="2" max="2"/>
    <col width="16" customWidth="1" min="3" max="3"/>
    <col width="36" customWidth="1" min="4" max="4"/>
  </cols>
  <sheetData>
    <row r="1">
      <c r="A1" s="3" t="inlineStr">
        <is>
          <t>Item</t>
        </is>
      </c>
      <c r="B1" s="3" t="inlineStr">
        <is>
          <t>Current (within a year)?</t>
        </is>
      </c>
      <c r="C1" s="3" t="inlineStr">
        <is>
          <t>Amount</t>
        </is>
      </c>
      <c r="D1" s="3" t="inlineStr">
        <is>
          <t>Note</t>
        </is>
      </c>
    </row>
    <row r="2">
      <c r="A2" s="6" t="inlineStr">
        <is>
          <t>ASSETS</t>
        </is>
      </c>
    </row>
    <row r="3">
      <c r="A3" s="13" t="inlineStr">
        <is>
          <t>Cash and savings</t>
        </is>
      </c>
      <c r="B3" s="13" t="inlineStr">
        <is>
          <t>Current</t>
        </is>
      </c>
      <c r="C3" s="5" t="n">
        <v>4000</v>
      </c>
    </row>
    <row r="4">
      <c r="A4" s="13" t="inlineStr">
        <is>
          <t>Retirement account</t>
        </is>
      </c>
      <c r="B4" s="13" t="inlineStr">
        <is>
          <t>Long-term</t>
        </is>
      </c>
      <c r="C4" s="5" t="n">
        <v>12000</v>
      </c>
    </row>
    <row r="5">
      <c r="A5" s="13" t="inlineStr">
        <is>
          <t>Car (realistic resale value)</t>
        </is>
      </c>
      <c r="B5" s="13" t="inlineStr">
        <is>
          <t>Long-term</t>
        </is>
      </c>
      <c r="C5" s="5" t="n">
        <v>8000</v>
      </c>
    </row>
    <row r="6">
      <c r="A6" s="13" t="n"/>
      <c r="B6" s="13" t="n"/>
      <c r="C6" s="5" t="n"/>
    </row>
    <row r="7">
      <c r="A7" s="13" t="n"/>
      <c r="B7" s="13" t="n"/>
      <c r="C7" s="5" t="n"/>
    </row>
    <row r="8">
      <c r="A8" s="13" t="n"/>
      <c r="B8" s="13" t="n"/>
      <c r="C8" s="5" t="n"/>
    </row>
    <row r="9">
      <c r="A9" s="13" t="n"/>
      <c r="B9" s="13" t="n"/>
      <c r="C9" s="5" t="n"/>
    </row>
    <row r="10">
      <c r="A10" s="6" t="inlineStr">
        <is>
          <t>Total assets</t>
        </is>
      </c>
      <c r="C10" s="7">
        <f>SUM(C3:C9)</f>
        <v/>
      </c>
    </row>
    <row r="12">
      <c r="A12" s="6" t="inlineStr">
        <is>
          <t>LIABILITIES</t>
        </is>
      </c>
    </row>
    <row r="13">
      <c r="A13" s="13" t="inlineStr">
        <is>
          <t>Credit card</t>
        </is>
      </c>
      <c r="B13" s="13" t="inlineStr">
        <is>
          <t>Current</t>
        </is>
      </c>
      <c r="C13" s="5" t="n">
        <v>3000</v>
      </c>
    </row>
    <row r="14">
      <c r="A14" s="13" t="inlineStr">
        <is>
          <t>Car loan</t>
        </is>
      </c>
      <c r="B14" s="13" t="inlineStr">
        <is>
          <t>Long-term</t>
        </is>
      </c>
      <c r="C14" s="5" t="n">
        <v>5000</v>
      </c>
    </row>
    <row r="15">
      <c r="A15" s="13" t="inlineStr">
        <is>
          <t>Student loan</t>
        </is>
      </c>
      <c r="B15" s="13" t="inlineStr">
        <is>
          <t>Long-term</t>
        </is>
      </c>
      <c r="C15" s="5" t="n">
        <v>10000</v>
      </c>
    </row>
    <row r="16">
      <c r="A16" s="13" t="n"/>
      <c r="B16" s="13" t="n"/>
      <c r="C16" s="5" t="n"/>
    </row>
    <row r="17">
      <c r="A17" s="13" t="n"/>
      <c r="B17" s="13" t="n"/>
      <c r="C17" s="5" t="n"/>
    </row>
    <row r="18">
      <c r="A18" s="13" t="n"/>
      <c r="B18" s="13" t="n"/>
      <c r="C18" s="5" t="n"/>
    </row>
    <row r="19">
      <c r="A19" s="13" t="n"/>
      <c r="B19" s="13" t="n"/>
      <c r="C19" s="5" t="n"/>
    </row>
    <row r="20">
      <c r="A20" s="6" t="inlineStr">
        <is>
          <t>Total liabilities</t>
        </is>
      </c>
      <c r="C20" s="7">
        <f>SUM(C13:C19)</f>
        <v/>
      </c>
    </row>
    <row r="22">
      <c r="A22" s="6" t="inlineStr">
        <is>
          <t>Net worth (assets - liabilities)</t>
        </is>
      </c>
      <c r="C22" s="14">
        <f>C10-C20</f>
        <v/>
      </c>
    </row>
    <row r="23">
      <c r="A23" s="4" t="inlineStr">
        <is>
          <t>Current assets</t>
        </is>
      </c>
      <c r="C23" s="7">
        <f>SUMIF(B3:B9,"Current",C3:C9)</f>
        <v/>
      </c>
    </row>
    <row r="24">
      <c r="A24" s="4" t="inlineStr">
        <is>
          <t>Current liabilities (plus loan amounts due this year)</t>
        </is>
      </c>
      <c r="C24" s="7">
        <f>SUMIF(B13:B19,"Current",C13:C19)</f>
        <v/>
      </c>
      <c r="D24" s="13" t="inlineStr">
        <is>
          <t>Add any loan repayments due within a year</t>
        </is>
      </c>
    </row>
  </sheetData>
  <dataValidations count="1">
    <dataValidation sqref="B3 B4 B5 B6 B7 B8 B9 B13 B14 B15 B16 B17 B18 B19" showDropDown="0" showInputMessage="0" showErrorMessage="0" allowBlank="1" type="list">
      <formula1>"Current,Long-term"</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12" customWidth="1" min="1" max="1"/>
    <col width="14" customWidth="1" min="2" max="2"/>
    <col width="18" customWidth="1" min="3" max="3"/>
    <col width="20" customWidth="1" min="4" max="4"/>
    <col width="14" customWidth="1" min="5" max="5"/>
    <col width="16" customWidth="1" min="6" max="6"/>
  </cols>
  <sheetData>
    <row r="1">
      <c r="A1" s="3" t="inlineStr">
        <is>
          <t>Month</t>
        </is>
      </c>
      <c r="B1" s="3" t="inlineStr">
        <is>
          <t>Money in</t>
        </is>
      </c>
      <c r="C1" s="3" t="inlineStr">
        <is>
          <t>Money out (regular)</t>
        </is>
      </c>
      <c r="D1" s="3" t="inlineStr">
        <is>
          <t>Yearly or one-off bills</t>
        </is>
      </c>
      <c r="E1" s="3" t="inlineStr">
        <is>
          <t>Net</t>
        </is>
      </c>
      <c r="F1" s="3" t="inlineStr">
        <is>
          <t>Running balance</t>
        </is>
      </c>
    </row>
    <row r="2">
      <c r="A2" s="4" t="inlineStr">
        <is>
          <t>Start</t>
        </is>
      </c>
      <c r="F2" s="5" t="n">
        <v>1200</v>
      </c>
    </row>
    <row r="3">
      <c r="A3" s="4" t="inlineStr">
        <is>
          <t>Jul</t>
        </is>
      </c>
      <c r="B3" s="5" t="n">
        <v>3800</v>
      </c>
      <c r="C3" s="5" t="n">
        <v>3500</v>
      </c>
      <c r="D3" s="5" t="n">
        <v>0</v>
      </c>
      <c r="E3" s="7">
        <f>B3-C3-D3</f>
        <v/>
      </c>
      <c r="F3" s="7">
        <f>F2+E3</f>
        <v/>
      </c>
    </row>
    <row r="4">
      <c r="A4" s="4" t="inlineStr">
        <is>
          <t>Aug</t>
        </is>
      </c>
      <c r="B4" s="5" t="n">
        <v>3800</v>
      </c>
      <c r="C4" s="5" t="n">
        <v>3500</v>
      </c>
      <c r="D4" s="5" t="n">
        <v>900</v>
      </c>
      <c r="E4" s="7">
        <f>B4-C4-D4</f>
        <v/>
      </c>
      <c r="F4" s="7">
        <f>F3+E4</f>
        <v/>
      </c>
    </row>
    <row r="5">
      <c r="A5" s="4" t="inlineStr">
        <is>
          <t>Sep</t>
        </is>
      </c>
      <c r="B5" s="5" t="n">
        <v>3800</v>
      </c>
      <c r="C5" s="5" t="n">
        <v>3500</v>
      </c>
      <c r="D5" s="5" t="n">
        <v>0</v>
      </c>
      <c r="E5" s="7">
        <f>B5-C5-D5</f>
        <v/>
      </c>
      <c r="F5" s="7">
        <f>F4+E5</f>
        <v/>
      </c>
    </row>
    <row r="6">
      <c r="A6" s="4" t="inlineStr">
        <is>
          <t>Oct</t>
        </is>
      </c>
      <c r="B6" s="5" t="n">
        <v>3800</v>
      </c>
      <c r="C6" s="5" t="n">
        <v>3500</v>
      </c>
      <c r="D6" s="5" t="n">
        <v>0</v>
      </c>
      <c r="E6" s="7">
        <f>B6-C6-D6</f>
        <v/>
      </c>
      <c r="F6" s="7">
        <f>F5+E6</f>
        <v/>
      </c>
    </row>
    <row r="7">
      <c r="A7" s="4" t="inlineStr">
        <is>
          <t>Nov</t>
        </is>
      </c>
      <c r="B7" s="5" t="n">
        <v>3800</v>
      </c>
      <c r="C7" s="5" t="n">
        <v>3500</v>
      </c>
      <c r="D7" s="5" t="n">
        <v>0</v>
      </c>
      <c r="E7" s="7">
        <f>B7-C7-D7</f>
        <v/>
      </c>
      <c r="F7" s="7">
        <f>F6+E7</f>
        <v/>
      </c>
    </row>
    <row r="8">
      <c r="A8" s="4" t="inlineStr">
        <is>
          <t>Dec</t>
        </is>
      </c>
      <c r="B8" s="5" t="n">
        <v>3800</v>
      </c>
      <c r="C8" s="5" t="n">
        <v>3500</v>
      </c>
      <c r="D8" s="5" t="n">
        <v>0</v>
      </c>
      <c r="E8" s="7">
        <f>B8-C8-D8</f>
        <v/>
      </c>
      <c r="F8" s="7">
        <f>F7+E8</f>
        <v/>
      </c>
    </row>
    <row r="9">
      <c r="A9" s="4" t="inlineStr">
        <is>
          <t>Jan</t>
        </is>
      </c>
      <c r="B9" s="5" t="n">
        <v>3800</v>
      </c>
      <c r="C9" s="5" t="n">
        <v>3500</v>
      </c>
      <c r="D9" s="5" t="n">
        <v>0</v>
      </c>
      <c r="E9" s="7">
        <f>B9-C9-D9</f>
        <v/>
      </c>
      <c r="F9" s="7">
        <f>F8+E9</f>
        <v/>
      </c>
    </row>
    <row r="10">
      <c r="A10" s="4" t="inlineStr">
        <is>
          <t>Feb</t>
        </is>
      </c>
      <c r="B10" s="5" t="n">
        <v>3800</v>
      </c>
      <c r="C10" s="5" t="n">
        <v>3500</v>
      </c>
      <c r="D10" s="5" t="n">
        <v>0</v>
      </c>
      <c r="E10" s="7">
        <f>B10-C10-D10</f>
        <v/>
      </c>
      <c r="F10" s="7">
        <f>F9+E10</f>
        <v/>
      </c>
    </row>
    <row r="11">
      <c r="A11" s="4" t="inlineStr">
        <is>
          <t>Mar</t>
        </is>
      </c>
      <c r="B11" s="5" t="n">
        <v>3800</v>
      </c>
      <c r="C11" s="5" t="n">
        <v>3500</v>
      </c>
      <c r="D11" s="5" t="n">
        <v>0</v>
      </c>
      <c r="E11" s="7">
        <f>B11-C11-D11</f>
        <v/>
      </c>
      <c r="F11" s="7">
        <f>F10+E11</f>
        <v/>
      </c>
    </row>
    <row r="12">
      <c r="A12" s="4" t="inlineStr">
        <is>
          <t>Apr</t>
        </is>
      </c>
      <c r="B12" s="5" t="n">
        <v>3800</v>
      </c>
      <c r="C12" s="5" t="n">
        <v>3500</v>
      </c>
      <c r="D12" s="5" t="n">
        <v>0</v>
      </c>
      <c r="E12" s="7">
        <f>B12-C12-D12</f>
        <v/>
      </c>
      <c r="F12" s="7">
        <f>F11+E12</f>
        <v/>
      </c>
    </row>
    <row r="13">
      <c r="A13" s="4" t="inlineStr">
        <is>
          <t>May</t>
        </is>
      </c>
      <c r="B13" s="5" t="n">
        <v>3800</v>
      </c>
      <c r="C13" s="5" t="n">
        <v>3500</v>
      </c>
      <c r="D13" s="5" t="n">
        <v>0</v>
      </c>
      <c r="E13" s="7">
        <f>B13-C13-D13</f>
        <v/>
      </c>
      <c r="F13" s="7">
        <f>F12+E13</f>
        <v/>
      </c>
    </row>
    <row r="14">
      <c r="A14" s="4" t="inlineStr">
        <is>
          <t>Jun</t>
        </is>
      </c>
      <c r="B14" s="5" t="n">
        <v>3800</v>
      </c>
      <c r="C14" s="5" t="n">
        <v>3500</v>
      </c>
      <c r="D14" s="5" t="n">
        <v>0</v>
      </c>
      <c r="E14" s="7">
        <f>B14-C14-D14</f>
        <v/>
      </c>
      <c r="F14" s="7">
        <f>F13+E14</f>
        <v/>
      </c>
    </row>
    <row r="16">
      <c r="A16" s="4" t="inlineStr">
        <is>
          <t>Lowest balance</t>
        </is>
      </c>
      <c r="F16" s="7">
        <f>MIN(F3:F14)</f>
        <v/>
      </c>
    </row>
    <row r="17">
      <c r="A17" s="4" t="inlineStr">
        <is>
          <t>Set aside each month for yearly bills</t>
        </is>
      </c>
      <c r="F17" s="7">
        <f>SUM(D3:D14)/12</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Statement reading worksheet</dc:title>
  <dcterms:created xmlns:dcterms="http://purl.org/dc/terms/" xmlns:xsi="http://www.w3.org/2001/XMLSchema-instance" xsi:type="dcterms:W3CDTF">2026-10-24T09:00:00Z</dcterms:created>
  <dcterms:modified xmlns:dcterms="http://purl.org/dc/terms/" xmlns:xsi="http://www.w3.org/2001/XMLSchema-instance" xsi:type="dcterms:W3CDTF">2026-10-25T11:17:55Z</dcterms:modified>
</cp:coreProperties>
</file>